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4175"/>
  </bookViews>
  <sheets>
    <sheet name="Sheet1" sheetId="1" r:id="rId1"/>
  </sheets>
  <definedNames>
    <definedName name="_xlnm._FilterDatabase" localSheetId="0" hidden="1">Sheet1!$A$1:$L$55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8109C007C35E40EDB001C72BCD86D849"/>
        <xdr:cNvPicPr>
          <a:picLocks noChangeAspect="1"/>
        </xdr:cNvPicPr>
      </xdr:nvPicPr>
      <xdr:blipFill>
        <a:blip r:embed="rId1" r:link="rId2"/>
        <a:stretch>
          <a:fillRect/>
        </a:stretch>
      </xdr:blipFill>
      <xdr:spPr>
        <a:xfrm>
          <a:off x="13841095" y="5248275"/>
          <a:ext cx="1629410" cy="1838960"/>
        </a:xfrm>
        <a:prstGeom prst="rect">
          <a:avLst/>
        </a:prstGeom>
        <a:noFill/>
        <a:ln w="9525">
          <a:noFill/>
        </a:ln>
      </xdr:spPr>
    </xdr:pic>
  </etc:cellImage>
  <etc:cellImage>
    <xdr:pic>
      <xdr:nvPicPr>
        <xdr:cNvPr id="3" name="ID_68041210A7CC442791C29AA241AD1019"/>
        <xdr:cNvPicPr>
          <a:picLocks noChangeAspect="1"/>
        </xdr:cNvPicPr>
      </xdr:nvPicPr>
      <xdr:blipFill>
        <a:blip r:embed="rId3" r:link="rId2"/>
        <a:stretch>
          <a:fillRect/>
        </a:stretch>
      </xdr:blipFill>
      <xdr:spPr>
        <a:xfrm>
          <a:off x="13841095" y="8147050"/>
          <a:ext cx="1629410" cy="1838960"/>
        </a:xfrm>
        <a:prstGeom prst="rect">
          <a:avLst/>
        </a:prstGeom>
        <a:noFill/>
        <a:ln w="9525">
          <a:noFill/>
        </a:ln>
      </xdr:spPr>
    </xdr:pic>
  </etc:cellImage>
  <etc:cellImage>
    <xdr:pic>
      <xdr:nvPicPr>
        <xdr:cNvPr id="4" name="ID_0A310B6331BB449AA48BE40019E77048"/>
        <xdr:cNvPicPr>
          <a:picLocks noChangeAspect="1"/>
        </xdr:cNvPicPr>
      </xdr:nvPicPr>
      <xdr:blipFill>
        <a:blip r:embed="rId4" r:link="rId2"/>
        <a:stretch>
          <a:fillRect/>
        </a:stretch>
      </xdr:blipFill>
      <xdr:spPr>
        <a:xfrm>
          <a:off x="13841095" y="10014585"/>
          <a:ext cx="1629410" cy="1838960"/>
        </a:xfrm>
        <a:prstGeom prst="rect">
          <a:avLst/>
        </a:prstGeom>
        <a:noFill/>
        <a:ln w="9525">
          <a:noFill/>
        </a:ln>
      </xdr:spPr>
    </xdr:pic>
  </etc:cellImage>
  <etc:cellImage>
    <xdr:pic>
      <xdr:nvPicPr>
        <xdr:cNvPr id="5" name="ID_ED4989DC00054DBC97C5BA0028663CBB"/>
        <xdr:cNvPicPr>
          <a:picLocks noChangeAspect="1"/>
        </xdr:cNvPicPr>
      </xdr:nvPicPr>
      <xdr:blipFill>
        <a:blip r:embed="rId5" r:link="rId2"/>
        <a:stretch>
          <a:fillRect/>
        </a:stretch>
      </xdr:blipFill>
      <xdr:spPr>
        <a:xfrm>
          <a:off x="13841095" y="11882120"/>
          <a:ext cx="1629410" cy="1847850"/>
        </a:xfrm>
        <a:prstGeom prst="rect">
          <a:avLst/>
        </a:prstGeom>
        <a:noFill/>
        <a:ln w="9525">
          <a:noFill/>
        </a:ln>
      </xdr:spPr>
    </xdr:pic>
  </etc:cellImage>
  <etc:cellImage>
    <xdr:pic>
      <xdr:nvPicPr>
        <xdr:cNvPr id="6" name="ID_BE9D00D53E1047C58028B00C27D626EF"/>
        <xdr:cNvPicPr>
          <a:picLocks noChangeAspect="1"/>
        </xdr:cNvPicPr>
      </xdr:nvPicPr>
      <xdr:blipFill>
        <a:blip r:embed="rId6" r:link="rId2"/>
        <a:stretch>
          <a:fillRect/>
        </a:stretch>
      </xdr:blipFill>
      <xdr:spPr>
        <a:xfrm>
          <a:off x="13841095" y="13762990"/>
          <a:ext cx="1238250" cy="1438910"/>
        </a:xfrm>
        <a:prstGeom prst="rect">
          <a:avLst/>
        </a:prstGeom>
        <a:noFill/>
        <a:ln w="9525">
          <a:noFill/>
        </a:ln>
      </xdr:spPr>
    </xdr:pic>
  </etc:cellImage>
  <etc:cellImage>
    <xdr:pic>
      <xdr:nvPicPr>
        <xdr:cNvPr id="7" name="ID_660202E83C1C43DFB733105CCA0E4A7E"/>
        <xdr:cNvPicPr>
          <a:picLocks noChangeAspect="1"/>
        </xdr:cNvPicPr>
      </xdr:nvPicPr>
      <xdr:blipFill>
        <a:blip r:embed="rId7" r:link="rId2"/>
        <a:stretch>
          <a:fillRect/>
        </a:stretch>
      </xdr:blipFill>
      <xdr:spPr>
        <a:xfrm>
          <a:off x="13841095" y="16616045"/>
          <a:ext cx="1638300" cy="1981200"/>
        </a:xfrm>
        <a:prstGeom prst="rect">
          <a:avLst/>
        </a:prstGeom>
        <a:noFill/>
        <a:ln w="9525">
          <a:noFill/>
        </a:ln>
      </xdr:spPr>
    </xdr:pic>
  </etc:cellImage>
  <etc:cellImage>
    <xdr:pic>
      <xdr:nvPicPr>
        <xdr:cNvPr id="8" name="ID_5F6341B784164A87A14664CD5D5B8C5A"/>
        <xdr:cNvPicPr>
          <a:picLocks noChangeAspect="1"/>
        </xdr:cNvPicPr>
      </xdr:nvPicPr>
      <xdr:blipFill>
        <a:blip r:embed="rId7" r:link="rId2"/>
        <a:stretch>
          <a:fillRect/>
        </a:stretch>
      </xdr:blipFill>
      <xdr:spPr>
        <a:xfrm>
          <a:off x="13841095" y="18787745"/>
          <a:ext cx="1638300" cy="1981200"/>
        </a:xfrm>
        <a:prstGeom prst="rect">
          <a:avLst/>
        </a:prstGeom>
        <a:noFill/>
        <a:ln w="9525">
          <a:noFill/>
        </a:ln>
      </xdr:spPr>
    </xdr:pic>
  </etc:cellImage>
  <etc:cellImage>
    <xdr:pic>
      <xdr:nvPicPr>
        <xdr:cNvPr id="9" name="ID_A4E44276F7754969850BA9E4EA82B431"/>
        <xdr:cNvPicPr>
          <a:picLocks noChangeAspect="1"/>
        </xdr:cNvPicPr>
      </xdr:nvPicPr>
      <xdr:blipFill>
        <a:blip r:embed="rId8" r:link="rId2"/>
        <a:stretch>
          <a:fillRect/>
        </a:stretch>
      </xdr:blipFill>
      <xdr:spPr>
        <a:xfrm>
          <a:off x="13841095" y="20959445"/>
          <a:ext cx="1629410" cy="1858010"/>
        </a:xfrm>
        <a:prstGeom prst="rect">
          <a:avLst/>
        </a:prstGeom>
        <a:noFill/>
        <a:ln w="9525">
          <a:noFill/>
        </a:ln>
      </xdr:spPr>
    </xdr:pic>
  </etc:cellImage>
  <etc:cellImage>
    <xdr:pic>
      <xdr:nvPicPr>
        <xdr:cNvPr id="10" name="ID_DAC2C8AC24B54EAE9489F177684D8729"/>
        <xdr:cNvPicPr>
          <a:picLocks noChangeAspect="1"/>
        </xdr:cNvPicPr>
      </xdr:nvPicPr>
      <xdr:blipFill>
        <a:blip r:embed="rId9" r:link="rId2"/>
        <a:stretch>
          <a:fillRect/>
        </a:stretch>
      </xdr:blipFill>
      <xdr:spPr>
        <a:xfrm>
          <a:off x="13841095" y="23887430"/>
          <a:ext cx="1314450" cy="1496060"/>
        </a:xfrm>
        <a:prstGeom prst="rect">
          <a:avLst/>
        </a:prstGeom>
        <a:noFill/>
        <a:ln w="9525">
          <a:noFill/>
        </a:ln>
      </xdr:spPr>
    </xdr:pic>
  </etc:cellImage>
  <etc:cellImage>
    <xdr:pic>
      <xdr:nvPicPr>
        <xdr:cNvPr id="11" name="ID_19483C6ED19A443690BC66F314285969"/>
        <xdr:cNvPicPr>
          <a:picLocks noChangeAspect="1"/>
        </xdr:cNvPicPr>
      </xdr:nvPicPr>
      <xdr:blipFill>
        <a:blip r:embed="rId10" r:link="rId2"/>
        <a:stretch>
          <a:fillRect/>
        </a:stretch>
      </xdr:blipFill>
      <xdr:spPr>
        <a:xfrm>
          <a:off x="13841095" y="25768935"/>
          <a:ext cx="924560" cy="1047750"/>
        </a:xfrm>
        <a:prstGeom prst="rect">
          <a:avLst/>
        </a:prstGeom>
        <a:noFill/>
        <a:ln w="9525">
          <a:noFill/>
        </a:ln>
      </xdr:spPr>
    </xdr:pic>
  </etc:cellImage>
  <etc:cellImage>
    <xdr:pic>
      <xdr:nvPicPr>
        <xdr:cNvPr id="12" name="ID_AEB44E8C95BC4B4881498854362C19A1"/>
        <xdr:cNvPicPr>
          <a:picLocks noChangeAspect="1"/>
        </xdr:cNvPicPr>
      </xdr:nvPicPr>
      <xdr:blipFill>
        <a:blip r:embed="rId11" r:link="rId2"/>
        <a:stretch>
          <a:fillRect/>
        </a:stretch>
      </xdr:blipFill>
      <xdr:spPr>
        <a:xfrm>
          <a:off x="13841095" y="27280870"/>
          <a:ext cx="924560" cy="1047750"/>
        </a:xfrm>
        <a:prstGeom prst="rect">
          <a:avLst/>
        </a:prstGeom>
        <a:noFill/>
        <a:ln w="9525">
          <a:noFill/>
        </a:ln>
      </xdr:spPr>
    </xdr:pic>
  </etc:cellImage>
  <etc:cellImage>
    <xdr:pic>
      <xdr:nvPicPr>
        <xdr:cNvPr id="13" name="ID_F06A380F39354432A5F67D8FC2A1F3EA"/>
        <xdr:cNvPicPr>
          <a:picLocks noChangeAspect="1"/>
        </xdr:cNvPicPr>
      </xdr:nvPicPr>
      <xdr:blipFill>
        <a:blip r:embed="rId12" r:link="rId2"/>
        <a:stretch>
          <a:fillRect/>
        </a:stretch>
      </xdr:blipFill>
      <xdr:spPr>
        <a:xfrm>
          <a:off x="13841095" y="28357195"/>
          <a:ext cx="1629410" cy="1905000"/>
        </a:xfrm>
        <a:prstGeom prst="rect">
          <a:avLst/>
        </a:prstGeom>
        <a:noFill/>
        <a:ln w="9525">
          <a:noFill/>
        </a:ln>
      </xdr:spPr>
    </xdr:pic>
  </etc:cellImage>
  <etc:cellImage>
    <xdr:pic>
      <xdr:nvPicPr>
        <xdr:cNvPr id="14" name="ID_732EFD5163C54E2BA96CBF145DA5F660"/>
        <xdr:cNvPicPr>
          <a:picLocks noChangeAspect="1"/>
        </xdr:cNvPicPr>
      </xdr:nvPicPr>
      <xdr:blipFill>
        <a:blip r:embed="rId13" r:link="rId2"/>
        <a:stretch>
          <a:fillRect/>
        </a:stretch>
      </xdr:blipFill>
      <xdr:spPr>
        <a:xfrm>
          <a:off x="13841095" y="29524960"/>
          <a:ext cx="1629410" cy="1847850"/>
        </a:xfrm>
        <a:prstGeom prst="rect">
          <a:avLst/>
        </a:prstGeom>
        <a:noFill/>
        <a:ln w="9525">
          <a:noFill/>
        </a:ln>
      </xdr:spPr>
    </xdr:pic>
  </etc:cellImage>
  <etc:cellImage>
    <xdr:pic>
      <xdr:nvPicPr>
        <xdr:cNvPr id="15" name="ID_8489C89E11024D87A366279C27DB161A"/>
        <xdr:cNvPicPr>
          <a:picLocks noChangeAspect="1"/>
        </xdr:cNvPicPr>
      </xdr:nvPicPr>
      <xdr:blipFill>
        <a:blip r:embed="rId14" r:link="rId2"/>
        <a:stretch>
          <a:fillRect/>
        </a:stretch>
      </xdr:blipFill>
      <xdr:spPr>
        <a:xfrm>
          <a:off x="13841095" y="31369000"/>
          <a:ext cx="1638300" cy="1333500"/>
        </a:xfrm>
        <a:prstGeom prst="rect">
          <a:avLst/>
        </a:prstGeom>
        <a:noFill/>
        <a:ln w="9525">
          <a:noFill/>
        </a:ln>
      </xdr:spPr>
    </xdr:pic>
  </etc:cellImage>
  <etc:cellImage>
    <xdr:pic>
      <xdr:nvPicPr>
        <xdr:cNvPr id="16" name="ID_871FC31E81E24FA88B9EFDE369FE729E"/>
        <xdr:cNvPicPr>
          <a:picLocks noChangeAspect="1"/>
        </xdr:cNvPicPr>
      </xdr:nvPicPr>
      <xdr:blipFill>
        <a:blip r:embed="rId15" r:link="rId2"/>
        <a:stretch>
          <a:fillRect/>
        </a:stretch>
      </xdr:blipFill>
      <xdr:spPr>
        <a:xfrm>
          <a:off x="13841095" y="32431355"/>
          <a:ext cx="1629410" cy="1847850"/>
        </a:xfrm>
        <a:prstGeom prst="rect">
          <a:avLst/>
        </a:prstGeom>
        <a:noFill/>
        <a:ln w="9525">
          <a:noFill/>
        </a:ln>
      </xdr:spPr>
    </xdr:pic>
  </etc:cellImage>
  <etc:cellImage>
    <xdr:pic>
      <xdr:nvPicPr>
        <xdr:cNvPr id="17" name="ID_6448CA1F464C421283EE284FC4B6EC30"/>
        <xdr:cNvPicPr>
          <a:picLocks noChangeAspect="1"/>
        </xdr:cNvPicPr>
      </xdr:nvPicPr>
      <xdr:blipFill>
        <a:blip r:embed="rId16" r:link="rId2"/>
        <a:stretch>
          <a:fillRect/>
        </a:stretch>
      </xdr:blipFill>
      <xdr:spPr>
        <a:xfrm>
          <a:off x="13841095" y="34607500"/>
          <a:ext cx="1295400" cy="1466850"/>
        </a:xfrm>
        <a:prstGeom prst="rect">
          <a:avLst/>
        </a:prstGeom>
        <a:noFill/>
        <a:ln w="9525">
          <a:noFill/>
        </a:ln>
      </xdr:spPr>
    </xdr:pic>
  </etc:cellImage>
  <etc:cellImage>
    <xdr:pic>
      <xdr:nvPicPr>
        <xdr:cNvPr id="18" name="ID_D1E31E7944F242208B47582249FF730D"/>
        <xdr:cNvPicPr>
          <a:picLocks noChangeAspect="1"/>
        </xdr:cNvPicPr>
      </xdr:nvPicPr>
      <xdr:blipFill>
        <a:blip r:embed="rId17" r:link="rId2"/>
        <a:stretch>
          <a:fillRect/>
        </a:stretch>
      </xdr:blipFill>
      <xdr:spPr>
        <a:xfrm>
          <a:off x="13841095" y="37565965"/>
          <a:ext cx="1543050" cy="1676400"/>
        </a:xfrm>
        <a:prstGeom prst="rect">
          <a:avLst/>
        </a:prstGeom>
        <a:noFill/>
        <a:ln w="9525">
          <a:noFill/>
        </a:ln>
      </xdr:spPr>
    </xdr:pic>
  </etc:cellImage>
  <etc:cellImage>
    <xdr:pic>
      <xdr:nvPicPr>
        <xdr:cNvPr id="19" name="ID_6C0458CA92304083AE3988FBAC656657"/>
        <xdr:cNvPicPr>
          <a:picLocks noChangeAspect="1"/>
        </xdr:cNvPicPr>
      </xdr:nvPicPr>
      <xdr:blipFill>
        <a:blip r:embed="rId18" r:link="rId2"/>
        <a:stretch>
          <a:fillRect/>
        </a:stretch>
      </xdr:blipFill>
      <xdr:spPr>
        <a:xfrm>
          <a:off x="13841095" y="40357425"/>
          <a:ext cx="1629410" cy="1771650"/>
        </a:xfrm>
        <a:prstGeom prst="rect">
          <a:avLst/>
        </a:prstGeom>
        <a:noFill/>
        <a:ln w="9525">
          <a:noFill/>
        </a:ln>
      </xdr:spPr>
    </xdr:pic>
  </etc:cellImage>
  <etc:cellImage>
    <xdr:pic>
      <xdr:nvPicPr>
        <xdr:cNvPr id="20" name="ID_FFC34070D9B8467C94419A40A7D0171C"/>
        <xdr:cNvPicPr>
          <a:picLocks noChangeAspect="1"/>
        </xdr:cNvPicPr>
      </xdr:nvPicPr>
      <xdr:blipFill>
        <a:blip r:embed="rId19" r:link="rId2"/>
        <a:stretch>
          <a:fillRect/>
        </a:stretch>
      </xdr:blipFill>
      <xdr:spPr>
        <a:xfrm>
          <a:off x="13841095" y="42064305"/>
          <a:ext cx="1629410" cy="1771650"/>
        </a:xfrm>
        <a:prstGeom prst="rect">
          <a:avLst/>
        </a:prstGeom>
        <a:noFill/>
        <a:ln w="9525">
          <a:noFill/>
        </a:ln>
      </xdr:spPr>
    </xdr:pic>
  </etc:cellImage>
  <etc:cellImage>
    <xdr:pic>
      <xdr:nvPicPr>
        <xdr:cNvPr id="21" name="ID_FC7FCFDDA76D4D3DB7AF0C0ADBD99641"/>
        <xdr:cNvPicPr>
          <a:picLocks noChangeAspect="1"/>
        </xdr:cNvPicPr>
      </xdr:nvPicPr>
      <xdr:blipFill>
        <a:blip r:embed="rId20" r:link="rId2"/>
        <a:stretch>
          <a:fillRect/>
        </a:stretch>
      </xdr:blipFill>
      <xdr:spPr>
        <a:xfrm>
          <a:off x="13841095" y="43864530"/>
          <a:ext cx="1457960" cy="1591310"/>
        </a:xfrm>
        <a:prstGeom prst="rect">
          <a:avLst/>
        </a:prstGeom>
        <a:noFill/>
        <a:ln w="9525">
          <a:noFill/>
        </a:ln>
      </xdr:spPr>
    </xdr:pic>
  </etc:cellImage>
  <etc:cellImage>
    <xdr:pic>
      <xdr:nvPicPr>
        <xdr:cNvPr id="22" name="ID_49C7E4518C984500BF1A137CFDA2448F"/>
        <xdr:cNvPicPr>
          <a:picLocks noChangeAspect="1"/>
        </xdr:cNvPicPr>
      </xdr:nvPicPr>
      <xdr:blipFill>
        <a:blip r:embed="rId21" r:link="rId2"/>
        <a:stretch>
          <a:fillRect/>
        </a:stretch>
      </xdr:blipFill>
      <xdr:spPr>
        <a:xfrm>
          <a:off x="13841095" y="45675550"/>
          <a:ext cx="1515110" cy="1648460"/>
        </a:xfrm>
        <a:prstGeom prst="rect">
          <a:avLst/>
        </a:prstGeom>
        <a:noFill/>
        <a:ln w="9525">
          <a:noFill/>
        </a:ln>
      </xdr:spPr>
    </xdr:pic>
  </etc:cellImage>
  <etc:cellImage>
    <xdr:pic>
      <xdr:nvPicPr>
        <xdr:cNvPr id="23" name="ID_3FAFF88B6CA64F04B50CB71C9B65C3FD"/>
        <xdr:cNvPicPr>
          <a:picLocks noChangeAspect="1"/>
        </xdr:cNvPicPr>
      </xdr:nvPicPr>
      <xdr:blipFill>
        <a:blip r:embed="rId22" r:link="rId2"/>
        <a:stretch>
          <a:fillRect/>
        </a:stretch>
      </xdr:blipFill>
      <xdr:spPr>
        <a:xfrm>
          <a:off x="13841095" y="47286545"/>
          <a:ext cx="1028700" cy="1466850"/>
        </a:xfrm>
        <a:prstGeom prst="rect">
          <a:avLst/>
        </a:prstGeom>
        <a:noFill/>
        <a:ln w="9525">
          <a:noFill/>
        </a:ln>
      </xdr:spPr>
    </xdr:pic>
  </etc:cellImage>
  <etc:cellImage>
    <xdr:pic>
      <xdr:nvPicPr>
        <xdr:cNvPr id="46" name="ID_2C42D46AD8394DE4AF152B50673A24F6"/>
        <xdr:cNvPicPr>
          <a:picLocks noChangeAspect="1"/>
        </xdr:cNvPicPr>
      </xdr:nvPicPr>
      <xdr:blipFill>
        <a:blip r:embed="rId23" r:link="rId2"/>
        <a:stretch>
          <a:fillRect/>
        </a:stretch>
      </xdr:blipFill>
      <xdr:spPr>
        <a:xfrm>
          <a:off x="13841095" y="47663735"/>
          <a:ext cx="1638300" cy="1847850"/>
        </a:xfrm>
        <a:prstGeom prst="rect">
          <a:avLst/>
        </a:prstGeom>
        <a:noFill/>
        <a:ln w="9525">
          <a:noFill/>
        </a:ln>
      </xdr:spPr>
    </xdr:pic>
  </etc:cellImage>
  <etc:cellImage>
    <xdr:pic>
      <xdr:nvPicPr>
        <xdr:cNvPr id="47" name="ID_E0C46670F88A4AFCAFD537AD21BCE4EC"/>
        <xdr:cNvPicPr>
          <a:picLocks noChangeAspect="1"/>
        </xdr:cNvPicPr>
      </xdr:nvPicPr>
      <xdr:blipFill>
        <a:blip r:embed="rId24" r:link="rId2"/>
        <a:stretch>
          <a:fillRect/>
        </a:stretch>
      </xdr:blipFill>
      <xdr:spPr>
        <a:xfrm>
          <a:off x="13841095" y="50560605"/>
          <a:ext cx="1638300" cy="1847850"/>
        </a:xfrm>
        <a:prstGeom prst="rect">
          <a:avLst/>
        </a:prstGeom>
        <a:noFill/>
        <a:ln w="9525">
          <a:noFill/>
        </a:ln>
      </xdr:spPr>
    </xdr:pic>
  </etc:cellImage>
  <etc:cellImage>
    <xdr:pic>
      <xdr:nvPicPr>
        <xdr:cNvPr id="48" name="ID_81EB58F14AD543E7833C5AE326E7BE6C"/>
        <xdr:cNvPicPr>
          <a:picLocks noChangeAspect="1"/>
        </xdr:cNvPicPr>
      </xdr:nvPicPr>
      <xdr:blipFill>
        <a:blip r:embed="rId25" r:link="rId2"/>
        <a:stretch>
          <a:fillRect/>
        </a:stretch>
      </xdr:blipFill>
      <xdr:spPr>
        <a:xfrm>
          <a:off x="13841095" y="51416585"/>
          <a:ext cx="1162050" cy="2076450"/>
        </a:xfrm>
        <a:prstGeom prst="rect">
          <a:avLst/>
        </a:prstGeom>
        <a:noFill/>
        <a:ln w="9525">
          <a:noFill/>
        </a:ln>
      </xdr:spPr>
    </xdr:pic>
  </etc:cellImage>
  <etc:cellImage>
    <xdr:pic>
      <xdr:nvPicPr>
        <xdr:cNvPr id="49" name="ID_EEAEA740BCA04529B37A9366B8267FAA"/>
        <xdr:cNvPicPr>
          <a:picLocks noChangeAspect="1"/>
        </xdr:cNvPicPr>
      </xdr:nvPicPr>
      <xdr:blipFill>
        <a:blip r:embed="rId26" r:link="rId2"/>
        <a:stretch>
          <a:fillRect/>
        </a:stretch>
      </xdr:blipFill>
      <xdr:spPr>
        <a:xfrm>
          <a:off x="13841095" y="55989220"/>
          <a:ext cx="476250" cy="1047750"/>
        </a:xfrm>
        <a:prstGeom prst="rect">
          <a:avLst/>
        </a:prstGeom>
        <a:noFill/>
        <a:ln w="9525">
          <a:noFill/>
        </a:ln>
      </xdr:spPr>
    </xdr:pic>
  </etc:cellImage>
  <etc:cellImage>
    <xdr:pic>
      <xdr:nvPicPr>
        <xdr:cNvPr id="50" name="ID_4A75017F1EF44AA69055BA0A4646D96A"/>
        <xdr:cNvPicPr>
          <a:picLocks noChangeAspect="1"/>
        </xdr:cNvPicPr>
      </xdr:nvPicPr>
      <xdr:blipFill>
        <a:blip r:embed="rId27" r:link="rId2"/>
        <a:stretch>
          <a:fillRect/>
        </a:stretch>
      </xdr:blipFill>
      <xdr:spPr>
        <a:xfrm>
          <a:off x="13841095" y="58722260"/>
          <a:ext cx="962660" cy="1047750"/>
        </a:xfrm>
        <a:prstGeom prst="rect">
          <a:avLst/>
        </a:prstGeom>
        <a:noFill/>
        <a:ln w="9525">
          <a:noFill/>
        </a:ln>
      </xdr:spPr>
    </xdr:pic>
  </etc:cellImage>
  <etc:cellImage>
    <xdr:pic>
      <xdr:nvPicPr>
        <xdr:cNvPr id="51" name="ID_24E482FF18184E568663A554C84D0A18"/>
        <xdr:cNvPicPr>
          <a:picLocks noChangeAspect="1"/>
        </xdr:cNvPicPr>
      </xdr:nvPicPr>
      <xdr:blipFill>
        <a:blip r:embed="rId28" r:link="rId2"/>
        <a:stretch>
          <a:fillRect/>
        </a:stretch>
      </xdr:blipFill>
      <xdr:spPr>
        <a:xfrm>
          <a:off x="13841095" y="57394475"/>
          <a:ext cx="962660" cy="1047750"/>
        </a:xfrm>
        <a:prstGeom prst="rect">
          <a:avLst/>
        </a:prstGeom>
        <a:noFill/>
        <a:ln w="9525">
          <a:noFill/>
        </a:ln>
      </xdr:spPr>
    </xdr:pic>
  </etc:cellImage>
  <etc:cellImage>
    <xdr:pic>
      <xdr:nvPicPr>
        <xdr:cNvPr id="52" name="ID_733B62494FEA495D97565084DA6704EC"/>
        <xdr:cNvPicPr>
          <a:picLocks noChangeAspect="1"/>
        </xdr:cNvPicPr>
      </xdr:nvPicPr>
      <xdr:blipFill>
        <a:blip r:embed="rId29" r:link="rId2"/>
        <a:stretch>
          <a:fillRect/>
        </a:stretch>
      </xdr:blipFill>
      <xdr:spPr>
        <a:xfrm>
          <a:off x="13841095" y="58470800"/>
          <a:ext cx="1638300" cy="1847850"/>
        </a:xfrm>
        <a:prstGeom prst="rect">
          <a:avLst/>
        </a:prstGeom>
        <a:noFill/>
        <a:ln w="9525">
          <a:noFill/>
        </a:ln>
      </xdr:spPr>
    </xdr:pic>
  </etc:cellImage>
  <etc:cellImage>
    <xdr:pic>
      <xdr:nvPicPr>
        <xdr:cNvPr id="53" name="ID_0B62966F12F941468070B406A2515ADC"/>
        <xdr:cNvPicPr>
          <a:picLocks noChangeAspect="1"/>
        </xdr:cNvPicPr>
      </xdr:nvPicPr>
      <xdr:blipFill>
        <a:blip r:embed="rId30" r:link="rId2"/>
        <a:stretch>
          <a:fillRect/>
        </a:stretch>
      </xdr:blipFill>
      <xdr:spPr>
        <a:xfrm>
          <a:off x="13841095" y="58846085"/>
          <a:ext cx="1286510" cy="2286000"/>
        </a:xfrm>
        <a:prstGeom prst="rect">
          <a:avLst/>
        </a:prstGeom>
        <a:noFill/>
        <a:ln w="9525">
          <a:noFill/>
        </a:ln>
      </xdr:spPr>
    </xdr:pic>
  </etc:cellImage>
  <etc:cellImage>
    <xdr:pic>
      <xdr:nvPicPr>
        <xdr:cNvPr id="54" name="ID_DD71DE19D540469A960E957D82FD1A3F"/>
        <xdr:cNvPicPr>
          <a:picLocks noChangeAspect="1"/>
        </xdr:cNvPicPr>
      </xdr:nvPicPr>
      <xdr:blipFill>
        <a:blip r:embed="rId31" r:link="rId2"/>
        <a:stretch>
          <a:fillRect/>
        </a:stretch>
      </xdr:blipFill>
      <xdr:spPr>
        <a:xfrm>
          <a:off x="13841095" y="63393320"/>
          <a:ext cx="552450" cy="628650"/>
        </a:xfrm>
        <a:prstGeom prst="rect">
          <a:avLst/>
        </a:prstGeom>
        <a:noFill/>
        <a:ln w="9525">
          <a:noFill/>
        </a:ln>
      </xdr:spPr>
    </xdr:pic>
  </etc:cellImage>
  <etc:cellImage>
    <xdr:pic>
      <xdr:nvPicPr>
        <xdr:cNvPr id="55" name="ID_F3A1EE4463A446CEA19744BD97C47AD2"/>
        <xdr:cNvPicPr>
          <a:picLocks noChangeAspect="1"/>
        </xdr:cNvPicPr>
      </xdr:nvPicPr>
      <xdr:blipFill>
        <a:blip r:embed="rId32" r:link="rId2"/>
        <a:stretch>
          <a:fillRect/>
        </a:stretch>
      </xdr:blipFill>
      <xdr:spPr>
        <a:xfrm>
          <a:off x="13841095" y="64082930"/>
          <a:ext cx="476250" cy="1047750"/>
        </a:xfrm>
        <a:prstGeom prst="rect">
          <a:avLst/>
        </a:prstGeom>
        <a:noFill/>
        <a:ln w="9525">
          <a:noFill/>
        </a:ln>
      </xdr:spPr>
    </xdr:pic>
  </etc:cellImage>
  <etc:cellImage>
    <xdr:pic>
      <xdr:nvPicPr>
        <xdr:cNvPr id="56" name="ID_B74A0C7F547F44BA80C519A917B11E65"/>
        <xdr:cNvPicPr>
          <a:picLocks noChangeAspect="1"/>
        </xdr:cNvPicPr>
      </xdr:nvPicPr>
      <xdr:blipFill>
        <a:blip r:embed="rId33" r:link="rId2"/>
        <a:stretch>
          <a:fillRect/>
        </a:stretch>
      </xdr:blipFill>
      <xdr:spPr>
        <a:xfrm>
          <a:off x="13841095" y="67018535"/>
          <a:ext cx="1638300" cy="1752600"/>
        </a:xfrm>
        <a:prstGeom prst="rect">
          <a:avLst/>
        </a:prstGeom>
        <a:noFill/>
        <a:ln w="9525">
          <a:noFill/>
        </a:ln>
      </xdr:spPr>
    </xdr:pic>
  </etc:cellImage>
  <etc:cellImage>
    <xdr:pic>
      <xdr:nvPicPr>
        <xdr:cNvPr id="57" name="ID_03E1E3AA56804496B9C513287DB306E7"/>
        <xdr:cNvPicPr>
          <a:picLocks noChangeAspect="1"/>
        </xdr:cNvPicPr>
      </xdr:nvPicPr>
      <xdr:blipFill>
        <a:blip r:embed="rId34" r:link="rId2"/>
        <a:stretch>
          <a:fillRect/>
        </a:stretch>
      </xdr:blipFill>
      <xdr:spPr>
        <a:xfrm>
          <a:off x="13841095" y="65827910"/>
          <a:ext cx="1172210" cy="2095500"/>
        </a:xfrm>
        <a:prstGeom prst="rect">
          <a:avLst/>
        </a:prstGeom>
        <a:noFill/>
        <a:ln w="9525">
          <a:noFill/>
        </a:ln>
      </xdr:spPr>
    </xdr:pic>
  </etc:cellImage>
  <etc:cellImage>
    <xdr:pic>
      <xdr:nvPicPr>
        <xdr:cNvPr id="58" name="ID_67D9CA14CF72414AAB1B3B54E89D3554"/>
        <xdr:cNvPicPr>
          <a:picLocks noChangeAspect="1"/>
        </xdr:cNvPicPr>
      </xdr:nvPicPr>
      <xdr:blipFill>
        <a:blip r:embed="rId35" r:link="rId2"/>
        <a:stretch>
          <a:fillRect/>
        </a:stretch>
      </xdr:blipFill>
      <xdr:spPr>
        <a:xfrm>
          <a:off x="13841095" y="70402450"/>
          <a:ext cx="581660" cy="1038860"/>
        </a:xfrm>
        <a:prstGeom prst="rect">
          <a:avLst/>
        </a:prstGeom>
        <a:noFill/>
        <a:ln w="9525">
          <a:noFill/>
        </a:ln>
      </xdr:spPr>
    </xdr:pic>
  </etc:cellImage>
  <etc:cellImage>
    <xdr:pic>
      <xdr:nvPicPr>
        <xdr:cNvPr id="59" name="ID_AD04D4109D7D4852911454FDA089813F"/>
        <xdr:cNvPicPr>
          <a:picLocks noChangeAspect="1"/>
        </xdr:cNvPicPr>
      </xdr:nvPicPr>
      <xdr:blipFill>
        <a:blip r:embed="rId36" r:link="rId2"/>
        <a:stretch>
          <a:fillRect/>
        </a:stretch>
      </xdr:blipFill>
      <xdr:spPr>
        <a:xfrm>
          <a:off x="13841095" y="72522715"/>
          <a:ext cx="581660" cy="1038860"/>
        </a:xfrm>
        <a:prstGeom prst="rect">
          <a:avLst/>
        </a:prstGeom>
        <a:noFill/>
        <a:ln w="9525">
          <a:noFill/>
        </a:ln>
      </xdr:spPr>
    </xdr:pic>
  </etc:cellImage>
  <etc:cellImage>
    <xdr:pic>
      <xdr:nvPicPr>
        <xdr:cNvPr id="60" name="ID_D8A08A7BB5714CA0BDBE0CD25F258499"/>
        <xdr:cNvPicPr>
          <a:picLocks noChangeAspect="1"/>
        </xdr:cNvPicPr>
      </xdr:nvPicPr>
      <xdr:blipFill>
        <a:blip r:embed="rId37" r:link="rId2"/>
        <a:stretch>
          <a:fillRect/>
        </a:stretch>
      </xdr:blipFill>
      <xdr:spPr>
        <a:xfrm>
          <a:off x="13841095" y="73590150"/>
          <a:ext cx="467360" cy="838200"/>
        </a:xfrm>
        <a:prstGeom prst="rect">
          <a:avLst/>
        </a:prstGeom>
        <a:noFill/>
        <a:ln w="9525">
          <a:noFill/>
        </a:ln>
      </xdr:spPr>
    </xdr:pic>
  </etc:cellImage>
  <etc:cellImage>
    <xdr:pic>
      <xdr:nvPicPr>
        <xdr:cNvPr id="61" name="ID_BC5CD4847E214578A56D59B8995B146F"/>
        <xdr:cNvPicPr>
          <a:picLocks noChangeAspect="1"/>
        </xdr:cNvPicPr>
      </xdr:nvPicPr>
      <xdr:blipFill>
        <a:blip r:embed="rId38" r:link="rId2"/>
        <a:stretch>
          <a:fillRect/>
        </a:stretch>
      </xdr:blipFill>
      <xdr:spPr>
        <a:xfrm>
          <a:off x="13841095" y="74676000"/>
          <a:ext cx="762000" cy="1362710"/>
        </a:xfrm>
        <a:prstGeom prst="rect">
          <a:avLst/>
        </a:prstGeom>
        <a:noFill/>
        <a:ln w="9525">
          <a:noFill/>
        </a:ln>
      </xdr:spPr>
    </xdr:pic>
  </etc:cellImage>
  <etc:cellImage>
    <xdr:pic>
      <xdr:nvPicPr>
        <xdr:cNvPr id="62" name="ID_1D651E94F296482C87CF251F8E09DDB5"/>
        <xdr:cNvPicPr>
          <a:picLocks noChangeAspect="1"/>
        </xdr:cNvPicPr>
      </xdr:nvPicPr>
      <xdr:blipFill>
        <a:blip r:embed="rId39" r:link="rId2"/>
        <a:stretch>
          <a:fillRect/>
        </a:stretch>
      </xdr:blipFill>
      <xdr:spPr>
        <a:xfrm>
          <a:off x="13841095" y="75530075"/>
          <a:ext cx="886460" cy="1591310"/>
        </a:xfrm>
        <a:prstGeom prst="rect">
          <a:avLst/>
        </a:prstGeom>
        <a:noFill/>
        <a:ln w="9525">
          <a:noFill/>
        </a:ln>
      </xdr:spPr>
    </xdr:pic>
  </etc:cellImage>
  <etc:cellImage>
    <xdr:pic>
      <xdr:nvPicPr>
        <xdr:cNvPr id="63" name="ID_DCB73D9C99774BD09329567F0F7506F6"/>
        <xdr:cNvPicPr>
          <a:picLocks noChangeAspect="1"/>
        </xdr:cNvPicPr>
      </xdr:nvPicPr>
      <xdr:blipFill>
        <a:blip r:embed="rId40" r:link="rId2"/>
        <a:stretch>
          <a:fillRect/>
        </a:stretch>
      </xdr:blipFill>
      <xdr:spPr>
        <a:xfrm>
          <a:off x="13841095" y="76938505"/>
          <a:ext cx="448310" cy="810260"/>
        </a:xfrm>
        <a:prstGeom prst="rect">
          <a:avLst/>
        </a:prstGeom>
        <a:noFill/>
        <a:ln w="9525">
          <a:noFill/>
        </a:ln>
      </xdr:spPr>
    </xdr:pic>
  </etc:cellImage>
  <etc:cellImage>
    <xdr:pic>
      <xdr:nvPicPr>
        <xdr:cNvPr id="64" name="ID_B07C3BF3A056493C9FC1A457E133425D"/>
        <xdr:cNvPicPr>
          <a:picLocks noChangeAspect="1"/>
        </xdr:cNvPicPr>
      </xdr:nvPicPr>
      <xdr:blipFill>
        <a:blip r:embed="rId41" r:link="rId2"/>
        <a:stretch>
          <a:fillRect/>
        </a:stretch>
      </xdr:blipFill>
      <xdr:spPr>
        <a:xfrm>
          <a:off x="13841095" y="78589505"/>
          <a:ext cx="1619250" cy="2886710"/>
        </a:xfrm>
        <a:prstGeom prst="rect">
          <a:avLst/>
        </a:prstGeom>
        <a:noFill/>
        <a:ln w="9525">
          <a:noFill/>
        </a:ln>
      </xdr:spPr>
    </xdr:pic>
  </etc:cellImage>
  <etc:cellImage>
    <xdr:pic>
      <xdr:nvPicPr>
        <xdr:cNvPr id="65" name="ID_46941579FF9342178DA295232E0E49FC"/>
        <xdr:cNvPicPr>
          <a:picLocks noChangeAspect="1"/>
        </xdr:cNvPicPr>
      </xdr:nvPicPr>
      <xdr:blipFill>
        <a:blip r:embed="rId42" r:link="rId2"/>
        <a:stretch>
          <a:fillRect/>
        </a:stretch>
      </xdr:blipFill>
      <xdr:spPr>
        <a:xfrm>
          <a:off x="13841095" y="79365475"/>
          <a:ext cx="304800" cy="543560"/>
        </a:xfrm>
        <a:prstGeom prst="rect">
          <a:avLst/>
        </a:prstGeom>
        <a:noFill/>
        <a:ln w="9525">
          <a:noFill/>
        </a:ln>
      </xdr:spPr>
    </xdr:pic>
  </etc:cellImage>
  <etc:cellImage>
    <xdr:pic>
      <xdr:nvPicPr>
        <xdr:cNvPr id="66" name="ID_85AD48B29A10456B983639614D852BB6"/>
        <xdr:cNvPicPr>
          <a:picLocks noChangeAspect="1"/>
        </xdr:cNvPicPr>
      </xdr:nvPicPr>
      <xdr:blipFill>
        <a:blip r:embed="rId43" r:link="rId2"/>
        <a:stretch>
          <a:fillRect/>
        </a:stretch>
      </xdr:blipFill>
      <xdr:spPr>
        <a:xfrm>
          <a:off x="13841095" y="82282665"/>
          <a:ext cx="581660" cy="1047750"/>
        </a:xfrm>
        <a:prstGeom prst="rect">
          <a:avLst/>
        </a:prstGeom>
        <a:noFill/>
        <a:ln w="9525">
          <a:noFill/>
        </a:ln>
      </xdr:spPr>
    </xdr:pic>
  </etc:cellImage>
  <etc:cellImage>
    <xdr:pic>
      <xdr:nvPicPr>
        <xdr:cNvPr id="67" name="ID_3A5CED6A7C434451985456A388994DE4"/>
        <xdr:cNvPicPr>
          <a:picLocks noChangeAspect="1"/>
        </xdr:cNvPicPr>
      </xdr:nvPicPr>
      <xdr:blipFill>
        <a:blip r:embed="rId44" r:link="rId2"/>
        <a:stretch>
          <a:fillRect/>
        </a:stretch>
      </xdr:blipFill>
      <xdr:spPr>
        <a:xfrm>
          <a:off x="13841095" y="82900520"/>
          <a:ext cx="933450" cy="1676400"/>
        </a:xfrm>
        <a:prstGeom prst="rect">
          <a:avLst/>
        </a:prstGeom>
        <a:noFill/>
        <a:ln w="9525">
          <a:noFill/>
        </a:ln>
      </xdr:spPr>
    </xdr:pic>
  </etc:cellImage>
  <etc:cellImage>
    <xdr:pic>
      <xdr:nvPicPr>
        <xdr:cNvPr id="68" name="ID_F1332364285E4AD28327DF8394832FC9"/>
        <xdr:cNvPicPr>
          <a:picLocks noChangeAspect="1"/>
        </xdr:cNvPicPr>
      </xdr:nvPicPr>
      <xdr:blipFill>
        <a:blip r:embed="rId45" r:link="rId2"/>
        <a:stretch>
          <a:fillRect/>
        </a:stretch>
      </xdr:blipFill>
      <xdr:spPr>
        <a:xfrm>
          <a:off x="13841095" y="83962875"/>
          <a:ext cx="1153160" cy="1257300"/>
        </a:xfrm>
        <a:prstGeom prst="rect">
          <a:avLst/>
        </a:prstGeom>
        <a:noFill/>
        <a:ln w="9525">
          <a:noFill/>
        </a:ln>
      </xdr:spPr>
    </xdr:pic>
  </etc:cellImage>
  <etc:cellImage>
    <xdr:pic>
      <xdr:nvPicPr>
        <xdr:cNvPr id="69" name="ID_DB4F36495E8E45968B91E94436475527"/>
        <xdr:cNvPicPr>
          <a:picLocks noChangeAspect="1"/>
        </xdr:cNvPicPr>
      </xdr:nvPicPr>
      <xdr:blipFill>
        <a:blip r:embed="rId46" r:link="rId2"/>
        <a:stretch>
          <a:fillRect/>
        </a:stretch>
      </xdr:blipFill>
      <xdr:spPr>
        <a:xfrm>
          <a:off x="13841095" y="83873340"/>
          <a:ext cx="933450" cy="1676400"/>
        </a:xfrm>
        <a:prstGeom prst="rect">
          <a:avLst/>
        </a:prstGeom>
        <a:noFill/>
        <a:ln w="9525">
          <a:noFill/>
        </a:ln>
      </xdr:spPr>
    </xdr:pic>
  </etc:cellImage>
  <etc:cellImage>
    <xdr:pic>
      <xdr:nvPicPr>
        <xdr:cNvPr id="70" name="ID_4DC2AB4D2C544FFDBF99ECCB64173F78"/>
        <xdr:cNvPicPr>
          <a:picLocks noChangeAspect="1"/>
        </xdr:cNvPicPr>
      </xdr:nvPicPr>
      <xdr:blipFill>
        <a:blip r:embed="rId47" r:link="rId2"/>
        <a:stretch>
          <a:fillRect/>
        </a:stretch>
      </xdr:blipFill>
      <xdr:spPr>
        <a:xfrm>
          <a:off x="13841095" y="86953725"/>
          <a:ext cx="1115060" cy="1257300"/>
        </a:xfrm>
        <a:prstGeom prst="rect">
          <a:avLst/>
        </a:prstGeom>
        <a:noFill/>
        <a:ln w="9525">
          <a:noFill/>
        </a:ln>
      </xdr:spPr>
    </xdr:pic>
  </etc:cellImage>
  <etc:cellImage>
    <xdr:pic>
      <xdr:nvPicPr>
        <xdr:cNvPr id="71" name="ID_E4A717AE318940C48877EB0CBC870E34"/>
        <xdr:cNvPicPr>
          <a:picLocks noChangeAspect="1"/>
        </xdr:cNvPicPr>
      </xdr:nvPicPr>
      <xdr:blipFill>
        <a:blip r:embed="rId48" r:link="rId2"/>
        <a:stretch>
          <a:fillRect/>
        </a:stretch>
      </xdr:blipFill>
      <xdr:spPr>
        <a:xfrm>
          <a:off x="13841095" y="86958805"/>
          <a:ext cx="1153160" cy="1257300"/>
        </a:xfrm>
        <a:prstGeom prst="rect">
          <a:avLst/>
        </a:prstGeom>
        <a:noFill/>
        <a:ln w="9525">
          <a:noFill/>
        </a:ln>
      </xdr:spPr>
    </xdr:pic>
  </etc:cellImage>
  <etc:cellImage>
    <xdr:pic>
      <xdr:nvPicPr>
        <xdr:cNvPr id="72" name="ID_BA74A5121DF0402E839E53D9FF17BD93"/>
        <xdr:cNvPicPr>
          <a:picLocks noChangeAspect="1"/>
        </xdr:cNvPicPr>
      </xdr:nvPicPr>
      <xdr:blipFill>
        <a:blip r:embed="rId49" r:link="rId2"/>
        <a:stretch>
          <a:fillRect/>
        </a:stretch>
      </xdr:blipFill>
      <xdr:spPr>
        <a:xfrm>
          <a:off x="13841095" y="88150065"/>
          <a:ext cx="1104900" cy="1257300"/>
        </a:xfrm>
        <a:prstGeom prst="rect">
          <a:avLst/>
        </a:prstGeom>
        <a:noFill/>
        <a:ln w="9525">
          <a:noFill/>
        </a:ln>
      </xdr:spPr>
    </xdr:pic>
  </etc:cellImage>
</etc:cellImages>
</file>

<file path=xl/sharedStrings.xml><?xml version="1.0" encoding="utf-8"?>
<sst xmlns="http://schemas.openxmlformats.org/spreadsheetml/2006/main" count="395" uniqueCount="195">
  <si>
    <t>序号</t>
  </si>
  <si>
    <t>课程名称</t>
  </si>
  <si>
    <t>学时</t>
  </si>
  <si>
    <t>学分</t>
  </si>
  <si>
    <t>授课老师</t>
  </si>
  <si>
    <t>课程结束时间</t>
  </si>
  <si>
    <t>上课时间</t>
  </si>
  <si>
    <t>限选人数</t>
  </si>
  <si>
    <t>授课平台</t>
  </si>
  <si>
    <t>授课地点</t>
  </si>
  <si>
    <t>课程介绍</t>
  </si>
  <si>
    <r>
      <rPr>
        <sz val="9"/>
        <color rgb="FF000000"/>
        <rFont val="微软雅黑"/>
        <charset val="134"/>
      </rPr>
      <t>课程通知群</t>
    </r>
    <r>
      <rPr>
        <sz val="9"/>
        <color rgb="FF000000"/>
        <rFont val="微软雅黑"/>
        <charset val="134"/>
      </rPr>
      <t xml:space="preserve">
</t>
    </r>
    <r>
      <rPr>
        <sz val="9"/>
        <color rgb="FF000000"/>
        <rFont val="微软雅黑"/>
        <charset val="134"/>
      </rPr>
      <t>飞书或QQ群</t>
    </r>
  </si>
  <si>
    <t>书法（行书）入门</t>
  </si>
  <si>
    <t>武月婷</t>
  </si>
  <si>
    <t>第18周</t>
  </si>
  <si>
    <t>周二5-7节</t>
  </si>
  <si>
    <t>线下教学（文岭）</t>
  </si>
  <si>
    <t>书画艺术实训室</t>
  </si>
  <si>
    <t>书法是中国上下五千年来的优秀文化传统，它与中国文化相表里，与中华民族精神成一体，有着深厚的文化内涵，是世界艺术之林的奇葩，它以汉字为载体，涉及语言、文学、历史、美学等方面，又与音乐、美术相通。我们作为一个中国人有责任继承这一传统。
课程性质：书法艺术的背景是中国传统文化。书法植根于中国传统文化土壤，传统文化是书法赖以生存、发展的背景。我们今天能够看到的汉代以来的书法理论，具有自己的系统性、完整性与条理性。与其他文艺理论一样， 书法理论既包括书法本身的技法理论，又包含其美学理论
课程目标：通过本课程的学习，学生能够了解书法的历史背景和文化内涵，掌握基本的笔法、墨法和构图技巧，能够独立完成简单的书法作品，并具备进一步学习和创作的能力。
《书法基础入门》授课时间为周二5-7节次，请选修《书法基础入门》课程的同学选课成功后请务必及时加入QQ群</t>
  </si>
  <si>
    <t>QQ群：834860934</t>
  </si>
  <si>
    <t>水墨画基础入门</t>
  </si>
  <si>
    <t>周一5-7节</t>
  </si>
  <si>
    <t>水墨画基础入门课程是针对初学者设计的一系列教学活动，旨在帮助学生掌握水墨画的基本知识和表现技法，培养审美能力和创作兴趣。
课程性质：水墨画基础入门课程通常作为艺术、美术或相关专业的学科核心课或选修课，也适合对水墨画感兴趣的爱好者学习。
课程目标：通过本课程的学习，学生能够了解水墨画的历史背景和文化内涵，掌握基本的笔法、墨法和构图技巧，能够独立完成简单的水墨画作品，并具备进一步学习和创作的能力。
《水墨画基础入门》授课时间为周一5-7节次，请选修《水墨画基础入门》课程的同学选课成功后请务必及时加入QQ群</t>
  </si>
  <si>
    <t>QQ群：816246110</t>
  </si>
  <si>
    <t>中国画(花鸟技法) 进阶</t>
  </si>
  <si>
    <t>周二9-11节</t>
  </si>
  <si>
    <t>中国画(花鸟技法) 进阶课程是针对初学者设计的一系列教学活动，旨在帮助学生掌握水墨画花鸟的基本知识和表现技法，培养审美能力和创作兴趣。
课程性质：水墨画基础入门课程通常作为艺术、美术或相关专业的学科核心课或选修课，也适合对水墨画感兴趣的爱好者学习。
课程目标：通过本课程的学习，学生能够了解水墨画的历史背景和文化内涵，掌握基本的笔法、墨法和构图技巧，能够独立完成简单的花鸟画作品，并具备进一步学习和创作的能力。
《水墨画基础入门》授课时间为周二9-11节次，请选修《中国画(花鸟技法) 进阶》课程的同学选课成功后请务必及时加入QQ群</t>
  </si>
  <si>
    <t>QQ群：851148764</t>
  </si>
  <si>
    <t>和声艺术（尤克里里基础）</t>
  </si>
  <si>
    <t>柯林汐</t>
  </si>
  <si>
    <t>第21周</t>
  </si>
  <si>
    <t>周三5-8节</t>
  </si>
  <si>
    <t>线下教学(文武砂）</t>
  </si>
  <si>
    <t>文物砂L321</t>
  </si>
  <si>
    <t>和声艺术（基础）入门课程简介：
和声艺术（基础）是一门阿卡贝拉演唱并结合乐器伴奏的课程，学生可以学习基本歌曲演唱技巧、和声配合，认识各类乐器（如小提琴、钢琴、非洲鼓、铃鼓、吉他、尤克里里等等），以及学习尤克里里演奏技巧和音乐理论知识。本课程通过学习声乐技巧配合多声部和声演唱，同时加上尤克里里的演奏方法，培养音乐感受力和团队合作精神，在合奏中感受音乐艺术美的魅力。
（选修条件：对音乐感兴趣，有基本节奏感，配合老师排练安排声部，需自行购买尤克里里乐器）</t>
  </si>
  <si>
    <t>第15周</t>
  </si>
  <si>
    <t>周二7-8、9-10节</t>
  </si>
  <si>
    <t>音乐教室</t>
  </si>
  <si>
    <t>趣味钢琴（基础班）</t>
  </si>
  <si>
    <t>周四5-8节</t>
  </si>
  <si>
    <t>趣味器乐课程简介：
趣味器乐是一门结合乐器与合唱的课程，学生可以初步认识各类键盘乐器和打击乐器（如钢琴、非洲鼓、铃鼓等等），学习键盘演奏技巧和音乐理论知识，以及歌曲基本演唱方法，合唱技巧等。该课程通过学习逐步掌握钢琴及打击乐器的演奏方法，同时加上和声演唱及个人创新风格，培养音乐感受力和团队合作精神，在合奏中感受音乐艺术美的魅力。
（选修条件：需要学生有音乐基础，对钢琴感兴趣，有较好节奏感，配合老师排练）</t>
  </si>
  <si>
    <t>趣味声乐</t>
  </si>
  <si>
    <t>许培琳</t>
  </si>
  <si>
    <t>周二5-8节</t>
  </si>
  <si>
    <t>文武砂校区
Q216多媒体教室</t>
  </si>
  <si>
    <t>《趣味声乐选修课》是一门唱歌+口风琴相结合的课程。歌唱方面主要教基础的唱歌技巧,包括气息训练、高音怎么唱、如何唱出好听的声音等; 乐器方面主要训练如何吹奏口风琴,包括呼吸的控制、手指灵活度训练等。
"趣味声乐"授课时间为周二5-8节次,请选修"趣味声乐"课程的同学选课成功后,务必及时加入飞书群(趣味声乐选修课)。</t>
  </si>
  <si>
    <t>劳动法浅析与应用</t>
  </si>
  <si>
    <t>谢越</t>
  </si>
  <si>
    <t>C305多媒体</t>
  </si>
  <si>
    <t>《劳动法浅析与应用》是一门面向全校学生的法律普及选修课，旨在帮助学生初步了解我国劳动法律体系的基本框架、核心条款及实际应用场景。课程以《中华人民共和国劳动法》为核心，结合典型案例与社会热点，解读劳动关系建立、履行、变更及终止全流程的法律问题，助力学生提升就业权益保护意识与法律应用能力。授课教师取得211高校法律硕士学位，通过法律职业资格考试，拥有法律职业资格（A证），曾有律所、国企法务任职经历。请选修《劳动法浅析与应用》课程的同学选课成功后，务必及时扫码加入飞书群。</t>
  </si>
  <si>
    <t>玩转积木Studio：数字建构师训练营</t>
  </si>
  <si>
    <t>郑榕涛</t>
  </si>
  <si>
    <t>周三9-11节</t>
  </si>
  <si>
    <t>F209</t>
  </si>
  <si>
    <t>本课程将带你从零基础开启虚拟搭建之旅，快速掌握LEGO Studio软件操作，学会挑选、拼搭积木，搭建专属作品。课程注重创意与实践，你不仅能学到色彩搭配、结构设计等技巧，还能通过小组合作完成复杂项目，提升团队协作与创新能力。不仅能独立设计酷炫的乐高模型，更能收获空间思维、审美能力的全面提升。
《玩转积木Studio：数字建构师训练营》授课时间为节次，请选修《玩转积木Studio：数字建构师训练营》课程的同学选课成功后后请务必及时加入QQ群（数字建构师训练营选修）。</t>
  </si>
  <si>
    <t>QQ群：1047098430</t>
  </si>
  <si>
    <t>剪纸艺术（美学实践）</t>
  </si>
  <si>
    <t>孔春霞</t>
  </si>
  <si>
    <t>A607多媒体</t>
  </si>
  <si>
    <t>本课程打破以知识传授为主要特征的传统学科课程模式，转变为以工作项目与任务为中心组织课程内容，课程内容突出对学生职业能力的训练，构建美德与技艺相融合的教学新形式。本课程以非遗（剪纸）技能传承为手段，将思想政治融入艺术的审美教育功能中，通过艺术知识的讲授介绍和实践探索，使学生在审美陶冶中掌握传统文化艺术的理论知识及技能技法，同时也能提高艺术鉴赏能力，从而得到人文精神的强化充实和综合素质的培养。培养学生对中国传统文化和非遗技艺的热爱，加强文化自信，以实现高职院校美育课程教学目标。课程性质：本课程强调理论与实践相结合，注重实践操作，强化技能，突出寓教于美、寓学于趣、以美育人。课程目标：以剪纸艺术作为对象，从审美关系出发，研究美、丑、崇高等审美范畴和人的审美意识，美感经验，以及美的创造、发展及规律。掌握剪纸等传统文化艺术鉴赏能力及入门技能。体验博大精深的中国传统纹样，提高审美水准。突出寓教于美、寓学于趣、以美育人，以科学的艺术教育课程体系，把中华优秀传统文化全方位融入课程中，引导学生树立正确的审美观，从而启迪思想、陶冶情操，促使学生形成内在平和，外在愉悦的良好心理素质，助力学生形成向上向美的人生追求。《剪纸艺术中的美学实践》授课时间每周六和周日，请选修《剪纸艺术中的美学实践》课程的同学选课成功后，务必及时加入QQ群：</t>
  </si>
  <si>
    <t>周四9-11节</t>
  </si>
  <si>
    <t>皮划艇入门</t>
  </si>
  <si>
    <t>甘航志</t>
  </si>
  <si>
    <t>护城河码头</t>
  </si>
  <si>
    <t>《皮划艇入门》大学皮划艇选修课是一门集竞技、娱乐、观赏与探险于一体的水上运动课程。课程通常涵盖皮划艇基础理论知识（如起源发展、装备构造、航道规则与安全常识）和核心实操技能（如上下艇、直线前划、转向、急停、倒划等）。教学注重理论与实践结合，多在安全水域（如校园湖泊）进行，旨在帮助学生掌握技能的同时，增强体质、锻炼意志，并培养团队协作、临场反应及环境适应能力。</t>
  </si>
  <si>
    <t>腰旗橄榄球入门</t>
  </si>
  <si>
    <t>周三5-7节</t>
  </si>
  <si>
    <t>田径场</t>
  </si>
  <si>
    <t>《腰旗橄榄球入门》是面向全校学生的通识体育选修课，设 2 学分（32 学时，含 8 学时理论、24 学时实践），无基础与性别限制。课程通过理论讲解（运动起源、规则、战术及赛事赏析）与实践训练（持球、传接球、防守等基础技术，3v3/5v5 小型对抗赛），帮助学生掌握橄榄球知识技能，培养团队协作与运动素养。考核采用 “过程性评价（出勤、课堂表现、理论作业，60 分）+ 终结性评价（技能考核、对抗赛表现，40 分）”，课程以零门槛、安全优先（统一提供护具，无剧烈冲撞）、强团队属性为特色，兼顾兴趣培养与实用技能传授。</t>
  </si>
  <si>
    <t>领导力与团队管理</t>
  </si>
  <si>
    <t>黄咏麟</t>
  </si>
  <si>
    <t>A601</t>
  </si>
  <si>
    <t>本课程旨在帮助学生系统理解领导力的核心内涵与实践方法，掌握团队管理的基本理论与应用技巧。课程内容涵盖领导力的概念与类型、领导者的素质与能力、团队建设与沟通协调、冲突管理与激励机制、目标设定与执行力提升等方面。                                                                                         通过案例分析、角色扮演、小组讨论与项目实践，学生将能够提升自我认知，培养组织协调能力与团队合作精神，形成解决实际管理问题的综合能力。</t>
  </si>
  <si>
    <t>职业与创业胜任力</t>
  </si>
  <si>
    <t>范冰倩</t>
  </si>
  <si>
    <t>A205</t>
  </si>
  <si>
    <t>拥有同样背景的员工在相同的岗位上工作，但工作绩效的差距非常大，造成这一差异最直接的原因是员工的岗位胜任能力有差别。除了智力、知识、技能之外，一些内在的因素如“成就导向”、“人际理解力”、“灵活性”等对个体工作绩效的高低也起着至关重要的作用。从内到外依次为动机、特质、自我概念、知识、技能。课程将通过一些职业的解剖，帮助学生评估自身的胜任力。设计多项环节对学生进行职业胜任力的训练。</t>
  </si>
  <si>
    <t>创造力思维与创新运用</t>
  </si>
  <si>
    <t>戴禹珂</t>
  </si>
  <si>
    <t>周四5-7节</t>
  </si>
  <si>
    <t>本课程是为面向全校各专业学生开设的选修课，旨在系统性地培养学生的创新精神、创业意识与创造能力，课程主要内容包括：创造性思维的核心概念与理论、创新思维技法训练、设计思维工作坊、创新案例分析与实践、基于项目的团队创新实践等模块。通过本课程的学习，学生能够建立起系统的创新知识体系，掌握基本的创新方法，并能够产出具有实用价值的创新方案或原型，为其后续的专业学习、学科竞赛及未来职业发展奠定坚实的基础。</t>
  </si>
  <si>
    <t>易宇烨</t>
  </si>
  <si>
    <t>第19周</t>
  </si>
  <si>
    <t>周一9-11节</t>
  </si>
  <si>
    <t>钢琴演奏是一门以键盘为媒介，用手指操控琴槌击弦发声的表演艺术。演奏者不仅是乐谱的再现者，更是二次创作者，通过精湛的指法、对力度、节奏与踏板的细腻控制，将抽象的音符转化为富有生命力的音乐，深刻诠释作品内涵与情感，是技术精度与艺术表现力的高度融合。
（选修条件：需要学生有音乐基础，节奏感强，配合老师排练）</t>
  </si>
  <si>
    <t>高职生财富启蒙：轻松学财商，未来不 “慌” 钱</t>
  </si>
  <si>
    <t>黄玲丽</t>
  </si>
  <si>
    <t>周三3-4节
(10:30-12:05)</t>
  </si>
  <si>
    <t>A601多媒体</t>
  </si>
  <si>
    <t>想攒钱买装备、做实习储备却总存不下？担心毕业工作后 “赚多少花多少”，连应急钱都没有？还在为月底“钱包见底”焦虑？这门课程专门帮你解决这些 “钱的难题”！不用啃复杂理论，全是高职生能直接用的干货：教你用简单表格搞定每月生活费预算，再也不被 “冲动消费” 掏空钱包；带你识别 “校园贷”“低价套路” 的坑，避免踩财务雷区；还会讲零钱理财、实习工资分配的小技巧，哪怕每月只存几百，也能慢慢攒下 “安全感”。跟着学，你能搞懂 “钱怎么合理花、怎么稳稳存”，再也不用为临时开销慌神；毕业前就把 “工资规划、应急储备” 的思路捋清楚，等工作赚钱时，别人还在乱花钱，你已经有了 “不慌钱” 的底气！想摆脱 “钱不够用” 的困境，就选这门课，给未来的自己攒下 “财商底气”！</t>
  </si>
  <si>
    <t>健美操编创与展示</t>
  </si>
  <si>
    <t>李蕙兰</t>
  </si>
  <si>
    <t>第17周</t>
  </si>
  <si>
    <t>D区7楼舞蹈教室</t>
  </si>
  <si>
    <t>《健美操编创与展示》课程是一门融合运动活力与艺术创意的大学选修课。课程将从健美操的基础动作学起，包括步伐、上肢配合、核心控制等，帮助大家掌握规范的动作要领，提升身体的协调性、柔韧性与心肺功能。在此基础上，会引入编创的核心知识，比如如何根据音乐风格（快节奏、舒缓风等）设计动作组合，如何运用队形变化、动作衔接增强整体的观赏性，让大家从 “跳健美操” 进阶到 “编创健美操”。课堂会通过分组练习、创意分享、成果展示等环节，激发每个人的创造力，营造轻松有趣的氛围。无论同学们是想通过运动强身健体，还是想锻炼编创能力、提升舞台表现力，都能在这门课中收获成长，感受用肢体语言传递活力与创意的乐趣。</t>
  </si>
  <si>
    <t>体育舞蹈基础入门</t>
  </si>
  <si>
    <t>《体育舞蹈基础入门》选修课面向全校的同学们，无论有无舞蹈基础，主打 “轻松入门、趣味学舞”！课程先通过基础体态训练和节奏感知练习，帮你快速建立舞蹈基础，消除学舞顾虑；重点学习 “舞中皇后” 华尔兹 —— 从标准闭式握持、前进步 / 后退步等基础步伐，到标志性的升降起伏与简单旋转，还会带你学习华尔兹组合队形编创（如双人简单配合队形、小组基础队形设计），最终能串联成完整小段并配合音乐完成编创队形展示；不仅能让你学会实用体育舞蹈技能、提升身体协调性与优雅气质，还能在队形编创中感受协作乐趣。</t>
  </si>
  <si>
    <t>智能+场景游戏制作</t>
  </si>
  <si>
    <t>叶信辉</t>
  </si>
  <si>
    <t>G501</t>
  </si>
  <si>
    <t>本课程以行业主流的虚拟引擎为核心工具，聚焦 “人工智能 +” 前沿方向，融入数字赋能内容。课程从虚拟引擎操作入手，助学习者掌握场景搭建、模型编辑、交互功能开发等技能，再结合 AI 技术，讲授智能角色交互、数字孪生场景开发等实用内容，还引入 AIGC 工具提升开发效率。
教学中通过案例实操与项目驱动，引导学习者分析交互逻辑、编写脚本，锻炼逻辑思维；同时鼓励自主设计智能展厅、AI 互动游戏等项目，全面提升项目创作力，为投身 VR/AR、小游戏开发等领域奠定基础，通过课程学习后，学生可完成一套虚拟引擎和地形场景交互程序。</t>
  </si>
  <si>
    <t>QQ群:935692497</t>
  </si>
  <si>
    <t>“流云剑影”——中国古典舞剑舞入门课</t>
  </si>
  <si>
    <t>宁心</t>
  </si>
  <si>
    <t>在中国传统文化中，剑舞是兼具刚柔美学特质与人文精神内涵的传统艺术形式。《“流云剑影”——中国古典舞剑舞入门课》课程以“让传统文化活在肢体”为初心，专为对中国古典舞、传统剑文化感兴趣的学习者设计，在这里，每一次练习都是一次身心对话，让我们从握剑到眼神训练循序渐进，在刚柔韵律中提升协调柔韧，借“动静节奏”疏压寻内心平静，执剑赴约，以舞为媒，在一招一式间唤醒骨子里的东方雅致与豪迈。</t>
  </si>
  <si>
    <t>舞蹈与形体塑造（基础班）</t>
  </si>
  <si>
    <t>想改善体态、解锁舞蹈技能？《舞蹈与形体塑造》专为零基础学习者打造，融合舞蹈基训与科学形体训练，打破专业壁垒。舞蹈是展现人体美的艺术载体，形体塑造是提升身心素养的重要途径，系统化教学让你在舞动中矫正体态、提升协调，从呼吸调整、基础体态评估，到针对性的拉伸、力量训练，每节课都循序渐进、干货满满。丰富课余生活的同时，遇见健康、自信、从容的自己。</t>
  </si>
  <si>
    <t>第20周</t>
  </si>
  <si>
    <t>周四6-8节</t>
  </si>
  <si>
    <t>文武砂舞蹈教室</t>
  </si>
  <si>
    <t>舞蹈剧目创排实践</t>
  </si>
  <si>
    <t>周二6-8节</t>
  </si>
  <si>
    <t>《舞蹈剧目创排实践》选修课是舞者将功底转化为舞台魅力的实战课堂，课程依托学员已有的舞蹈基础，以“完整剧目创排落地”为核心目标，采用“分组共创+舞台精磨”的立体教学模式，从剧目主题构思、动作编排逻辑，到团队排练调度、舞台灯光音效配合，全方位传授专业技巧。在这里，你不是单纯的舞者，更是剧目创作者与团队核心！课程成果将直接对接校园大型展演、文化艺术节等真实舞台。我们不只是培养舞者，更是打造能编、会排、善演的综合舞蹈人才，助你将每一个肢体动作转化为打动人心的艺术表达，让你的舞蹈作品在舞台上绽放独特色彩。</t>
  </si>
  <si>
    <t>求职技巧和职场礼仪</t>
  </si>
  <si>
    <t>林友苗</t>
  </si>
  <si>
    <t>A306</t>
  </si>
  <si>
    <t>本课程帮助学生顺利完成从校园到职场过渡而设计的实用型选修课。课程以“提升求职竞争力、塑造职业化素养”为核心目标，系统讲解求职全流程策略，包括职业定位分析、高通过率简历撰写、面试场景应对技巧及薪资谈判方法，同时深度解析职场礼仪规范，涵盖商务形象管理、高效沟通法则、跨部门协作技巧及多元文化职场适应等内容。通过真实案例拆解、模拟面试演练和职场情景角色扮演等互动形式，学生将掌握标准化求职工具与隐性职场规则，培养职业化思维与行为习惯，最终实现“精准求职、高效融入、长期发展”的三阶能力提升，为未来职业生涯奠定坚实基础。</t>
  </si>
  <si>
    <t>动作捕捉</t>
  </si>
  <si>
    <t>刘祚淞</t>
  </si>
  <si>
    <t>周三 5-7节</t>
  </si>
  <si>
    <t>D519光学动捕工作室</t>
  </si>
  <si>
    <t>本课程旨在系统讲授光学动作捕捉技术的原理与应用，重点依托英国进口的Vicon动作捕捉设备，结合企业实际工单需求，为学生构建高度真实的学习环境与项目实践平台。课程内容涵盖动作捕捉系统操作、数据采集与处理、动画制作与应用，并引入当前人工智能技术在动作合成与生成中的前沿应用。
通过本课程的学习，学生将能够掌握光学动作捕捉的核心技能，具备独立完成动作捕捉项目的能力。优秀学员还将有机会参与网龙公司相关项目的实战接单，进一步增强职业竞争力。课程致力于为学生奠定坚实的专业技术基础，提升其在动画、游戏、虚拟现实等领域的综合实践能力，为未来就业或深造提供有力支持。
优先考虑具备建模基础的同学</t>
  </si>
  <si>
    <t>周二 1-3节</t>
  </si>
  <si>
    <t>快题设计表现</t>
  </si>
  <si>
    <t>林思琦</t>
  </si>
  <si>
    <t>线上课程</t>
  </si>
  <si>
    <t>OPENQ(原EDA)</t>
  </si>
  <si>
    <t>OPENQ</t>
  </si>
  <si>
    <t>室内快题设计是室内设计师快速表达方案的一种特殊形式，是指在有限的时间内完成方案立意、草图案例、方案深入的过程，要求能正确的、完整地表达个人的设计想法和空间尺度，尽可能使画面完整、美观。一幅完整的快题作品是设计师综合能力的体现。
在快题设计中，由于时间限制，要求设计者对设计表达有所取舍，并能实现画面的完整性和美观性。当然，这种取舍是建立在扎实的手绘功底之上的，如果徒有想法，而笔不达意，那么效果也将不如人意。因此，快题设计考查的不仅是方案设计能力，还有手绘技能。通过课程学习，使得学生能够运用快题设计的基本理念和表现方法解决实际工作中接单洽谈和方案初步设计，效果图意向的问题，是展示学生空间设计思维、空间设计能力、空间设计构思表达的能力。
优先考虑具备绘画基础的同学</t>
  </si>
  <si>
    <t>游戏设计概论</t>
  </si>
  <si>
    <t>蔡萍萍</t>
  </si>
  <si>
    <t>本课程是游戏设计、数字媒体技术、交互设计等相关专业的核心基础课程，旨在为学生构建游戏设计的系统性认知框架。课程聚焦游戏设计的本质、原理与方法论，通过理论讲解、案例分析和实践引导，帮助学生理解游戏作为文化载体与交互媒介的独特性，掌握游戏设计的基本流程与核心要素，培养跨学科思维与创新能力，为后续专业课程（如关卡设计、游戏叙事、用户体验设计等）奠定坚实基础。</t>
  </si>
  <si>
    <t>游戏角色设计</t>
  </si>
  <si>
    <t>董宸铄</t>
  </si>
  <si>
    <t>本课程是在人才培养目标确定的基础上，根据时下游戏行业岗位工作流程各个环节所需能力确定学生应具备的素质及能力构成而设置的。通过本课程的教学，可以培养学生掌握从二维游戏角色设计到三维软件制作角色模型的整个制作流程。提高学生对游戏行业相关岗位的认识。学生通过学习本课程，能够掌握游戏角色的绘画技术和三维建模能力配合其他相关课程，能够胜任游戏行业中游戏三维角色模型师的岗位要求。</t>
  </si>
  <si>
    <t>数字电竞内容创新创作</t>
  </si>
  <si>
    <t>李密</t>
  </si>
  <si>
    <t>本课程聚焦数字化环境下的电竞内容生产与创新传播，旨在培养学生在电竞赛事、俱乐部与新媒体平台中的内容策划、创意表达与多媒介制作能力。课程内容涵盖电竞内容生态与用户需求分析、短视频与直播节目策划等电竞内容中的应用，以及原创内容的制作与传播策略。通过案例研讨、创作实训与项目驱动，学生将掌握视频剪辑、互动设计等核心技能，具备策划、制作并推广电竞原创内容的综合能力。</t>
  </si>
  <si>
    <t>游戏道具设计</t>
  </si>
  <si>
    <t>林烨</t>
  </si>
  <si>
    <t>在数字娱乐产业蓬勃发展的当下，游戏作为一种极具影响力的媒介，其魅力不仅源于精彩的剧情和玩法，还离不开丰富多样、独具匠心的游戏道具设计。游戏道具作为游戏世界的重要组成部分，不仅是玩家互动的核心元素，更是展现游戏世界观、美术风格和文化内涵的关键载体。​
本课程聚焦于游戏道具设计领域，针对高职高专学生的认知特点和职业发展需求，精心打造。课程将带领学生深入了解游戏道具从无到有的全过程，涵盖手绘低模贴图的制作和次时代游戏道具模型制作两大核心模块。通过学习，学生将掌握一系列专业软件的使用技巧，如 3dsmax、Photoshop、BodyPainter3D、RizomUV、Substance Painter 等，为未来从事游戏美术设计相关职业奠定坚实的基础。
欢迎对三维方向有兴趣的同学。</t>
  </si>
  <si>
    <t>游戏交互设计</t>
  </si>
  <si>
    <t>王昕妍</t>
  </si>
  <si>
    <t>本课程是游戏艺术设计专业课程体系中的职业拓展课程，是培养学生制作游戏，三维以及VR相关的职业能力的实践课程。
通过理实一体的形式，逐步掌握基本的游戏开发知识和技能，在学习的过程中让学生磨砺意志、发展思维、陶冶情操、拓展视野、丰富生活经历、发展个性、提高人文素养。本课程对Untiy3D引擎编辑器进行了全面、系统的讲解，从结构上主要分为3大部分：概论、引擎知识讲解以及实例制作讲解。概论主要针对游戏图像技术的发展以及当今游戏制作领域的主流引擎技术进行介绍，引擎知识讲解是针对Untiy3D引擎编辑器的理论与实际操作进行全面系统的讲解；野外游戏场景和室内游戏场景两大实例的制作讲解带领大家学习利用Untiy3D引擎编辑器制作游戏场景的整体流程、方法和技巧。
优先考虑具备编程基础的同学</t>
  </si>
  <si>
    <t>游戏场景设计</t>
  </si>
  <si>
    <t>蔡能英</t>
  </si>
  <si>
    <t>本课程旨在系统培养学员掌握游戏场景的三维数字化制作能力。课程将围绕行业主流软件3ds Max展开教学，完整覆盖游戏场景资产的制作流程。内容从软件基础操作开始，逐步深入到高/低多边形建模、UV坐标展开、贴图绘制、PBR材质制作等核心技术环节。</t>
  </si>
  <si>
    <t>游戏发展史</t>
  </si>
  <si>
    <t>本课程是游戏设计、数字媒体技术、计算机科学及相关专业的核心基础课程，旨在通过系统梳理游戏从古代到现代的技术、文化与产业演变，帮助学生构建全局视角。课程聚焦游戏作为文化载体与科技产物的双重属性，解析其如何反映社会变迁、推动技术创新，并培养学生对游戏行业发展趋势的洞察力，为后续专业课程（如游戏设计、虚拟现实开发、游戏产业分析等）奠定基础。</t>
  </si>
  <si>
    <t>虚拟现实模型设计与制作</t>
  </si>
  <si>
    <t>吴建美</t>
  </si>
  <si>
    <t>本课程由福州软件职业技术学院与福建网龙普天教育科技有限公司共同开发，结合“虚拟现实应用设计与制作”1+X技能证书考核标准和高职院校职业技能竞赛“虚拟现实制作”赛项要求，校企共同研讨确定课程的学习目标、核心能力； 基于考核技能点系统化梳理知识点，确定教学标准。岗课赛证”融通的课程设计，根据虚拟现实模型制作岗位的典型任务进行式设计，旨在培养学生具备扎实的虚拟现实三维造型基础理论知识与虚拟现实模型制作能力。
以此为依据设置授课过程分为四个环节：分别是理论讲授，操作示范，课内实践和成果评价环节。理论讲授环节以教师授课为主，操作示范环节教师做软件操作示范结合学生随堂练习，二者形式交替进行。课内实践部分以设计任务为驱动，学生自己动手进行设计实践，教师进行针对性指导，成果评价环节，由教师组织点评和学生互评等，形成与学生的互动式教学模式。培养学生职业岗位实际工作任务所需要的知识、能力、素质，为学生可持续的专业发展奠定良好基础。
优先考虑有3ds max基础的同学</t>
  </si>
  <si>
    <t>UE4虚拟现实游戏引擎</t>
  </si>
  <si>
    <t>邓奕菲</t>
  </si>
  <si>
    <t>本课程聚焦Unreal Engine 5（UE5）这一前沿虚拟现实游戏引擎，带你解锁次世代游戏开发的核心能力。课程将深度解析引擎技术特性与标杆作品，助力快速掌握创作逻辑。
UE5以两大“黑科技”重塑视觉极限：Nanite虚拟微多边形几何体可直接导入数百万面的影视级资产，让沙砾纹理等细节纤毫毕现；Lumen全动态全局光照能实时响应光源变化，无需烘焙即可呈现逼真光影交互。同时，世界分区系统与MetaHuman工具链大幅降低开放世界与角色开发门槛。
引擎已催生诸多佳作：国产巅峰《黑神话：悟空》凭其细腻建模与动态光影惊艳全球；《地狱之刃2：塞娜的传说》以极致写实风格打造沉浸式体验；《寂静岭2重制版》则借引擎之力强化心理恐怖氛围。
课程将结合实例拆解技术原理，助你从零构建高品质虚拟内容。</t>
  </si>
  <si>
    <t>游戏玩法设计</t>
  </si>
  <si>
    <t>李瑞雪</t>
  </si>
  <si>
    <t>本课程是游戏设计专业策划方向课程体系中的职业核心课程。共48课时。通过本课程的学习，使学生了解游戏玩法设计的基本流程、方法和分类。在完成理论学习的同时，结合行业标准和企业规范，着重引导学生认识到游戏玩法策划对于游戏开发的重要性，使学生具备核心玩法设计、任务玩法设计、场景玩法设计、活动设计等岗位能力和作为一名游戏设计师的职业情怀与职业素养。</t>
  </si>
  <si>
    <t>游戏系统设计</t>
  </si>
  <si>
    <t>《游戏系统设计》是游戏艺术设计专业的一门专业核心课，本课程基于专业基础和岗位能力需求，通过项目化的课程设计，应用虚拟现实技术等新手段，让学生轻松掌握游戏系统化设计技巧，课程内容包含游戏设计理论，游戏元素、游戏机制、游戏基本玩法设计知识架构，结合游戏策划项目设计实践体验、还原游戏策划设计师标准工作过程，强化学生完成游戏设计项目策划实践能力培养，巧妙融合课程思政，实现立德树人根本任务。</t>
  </si>
  <si>
    <t>角色三维模型设计</t>
  </si>
  <si>
    <t>林威、曾顺金</t>
  </si>
  <si>
    <t>本课程旨在培养学生熟练掌握三维角色模型制作，培养学生运用多个三维软件配合制作角色模型的方法和技巧，以此提高学生对动漫影视行业的认识。学生学习了本课程之后，能够掌握三维建模能力、UV拆分技巧、角色贴图绘制方法等，为后续学生进入三维动漫领域打下坚实的基础。</t>
  </si>
  <si>
    <t>道具三维模型基础</t>
  </si>
  <si>
    <t>本课程核心在于培养学生的基础的专业技能与创造力，以市场需求为导向，结合艺术与技术，打造具备实用性和创新性的三维模型设计人才。本课程面向CG行业中道具模型师，应用软件为Maya，SpustancePainter等。能够制作出写实的常见道具模型或硬表面武器模型。按高职学生的认知特点，以工作过程和工作任务为依据来设计活动项目，以真实的项目案例分析组织教学，倡导学生在项目活动中学会道具模型设计的相关知识。</t>
  </si>
  <si>
    <t>场景三维模型基础</t>
  </si>
  <si>
    <t>林威</t>
  </si>
  <si>
    <t>本课程属于动漫设计专业的核心课程，目的主要是让学生熟练掌握三维场景模型的制作。本课程是在动漫设计专业人才培养目标确定的基础上，根据时下影视动漫行业岗位工作流程各个环节所需能力确定学生应具备的素质及能力构成而设置的。 通过本课程的教学，可以培养学生运用三维软件Maya制作模型的方法和技巧。提高学生对动漫影视行业的认识。</t>
  </si>
  <si>
    <t>贴图绘制</t>
  </si>
  <si>
    <t>《贴图绘制》是动漫设计专业的核心课程，旨在通过项目化课程设计，帮助学生掌握各类贴图材质的绘制技巧。课程内容涵盖道具模型、服饰装备和角色皮肤等常见材质的制作。采用任务驱动法，引导学生完成贴图项目实践，培养实际操作能力。同时，课程巧妙融入思政教育，实现立德树人的根本任务。</t>
  </si>
  <si>
    <t>角色绑定技术</t>
  </si>
  <si>
    <t>章宇伦</t>
  </si>
  <si>
    <t>通过介绍MAYA软件的绑定模块应用，完成三维道具模型和角色模型的绑定，课程以项目教学为主，通过讲授理论环节与现场演示及软件实操，让学生掌握结构分析、人体骨骼知识等相关原理，完成各类模型绑定的应用。</t>
  </si>
  <si>
    <t>三维动画技术</t>
  </si>
  <si>
    <t>《三维动画技术》是动漫制作设计专业的职业核心课。本课程通过运动规律和动画制作的学习，理解各种运动产生的力学原理，理解时间、节奏相互关系，掌握三维动画制作方法，深入全面了解MAYA影视行业流程规范与要求</t>
  </si>
  <si>
    <t>影视原画设计</t>
  </si>
  <si>
    <t>曾顺金</t>
  </si>
  <si>
    <t>《影视原画设计》是动漫设计专业的职业核心课程，主要提高学生的在影视角色设计上素材绘制、动画表现的设计能力。本课程针对影视动画角色或游戏角色、宣传插画、界面插画等画面设计上进行材质技能和概念设计上的培养，提高学生对动画创作设计环节的基础认识，了解动画或游戏美术设计的设计元素，并能够熟悉使用Photoshop制图软件和数位板绘制较完整的美宣设计图。</t>
  </si>
  <si>
    <t>数字合成技术</t>
  </si>
  <si>
    <t>严凯</t>
  </si>
  <si>
    <t>数字合成技术课程对于动漫专业的学生来说，是一门极具实用价值的课程。Nuke作为一款业界领先的数字合成软件，其强大的功能和灵活的工作流程，使得它在动漫制作中发挥着举足轻重的作用。本门课的课程内容包含以下六点：第一：Nuke基本操作：熟悉界面，掌握项目设置、素材导入、时间线操作等基本操作。  第二：节点和层级：学习节点概念，掌握层级关系，理解不同节点类型及功能。  第三：关键帧和动画：学习关键帧的使用，掌握动画的基本原理和制作方法。第四：合成工具：学习各种合成工具，如抠像、跟踪、稳定等，掌握合成的基本技巧。第五：色彩校正：学习色彩校正原理，掌握常用色彩校正工具的使用。第六：合成项目实战：结合实际项目，进行合成练习，提高综合运用能力。</t>
  </si>
  <si>
    <t>MG动画制作</t>
  </si>
  <si>
    <t>黄文锴</t>
  </si>
  <si>
    <t>MG 动画制作课程面向零基础及有一定软件基础的学员，系统讲解动态图形的原理、创意方法与制作流程。课程以 After Effects 为核心工具，涵盖关键帧动画、蒙版与遮罩、形状图层与文字动画。通过大量案例分析与实操训练，学员将掌握从构思、分镜、素材处理、场景搭建到动画合成与输出的完整技能。课程还引入行业经验分享，介绍商业项目的工作方法与规范，并涵盖作品包装与推广策略，帮助学员在掌握技术的同时提升创意表达与市场竞争力，为进入影视后期、广告宣传、新媒体内容制作等领域打下坚实基础。</t>
  </si>
  <si>
    <t>电竞视觉艺术设计</t>
  </si>
  <si>
    <t>林祥云</t>
  </si>
  <si>
    <t>本课程聚焦电竞领域视觉设计能力培养，旨在满足行业对高质量视觉内容的迫切需求，助力学生掌握从基础原理到高级应用的全方位技能。课程以理论与实践结合为核心，内容涵盖三方面：一是色彩理论、构图原则等视觉设计基础原理及电竞场景应用；二是针对电商、微信公众号、H5、网站、活动广告、短视频等多平台的设计规范与技巧；三是通过案例分析、项目实训深化实战能力，并同步讲解行业趋势与设计规范。课程注重培养学生创意思维、审美、沟通协作等综合能力，学成后学生可独立完成从设计策划到成品交付的全流程任务，既为个人职业发展奠基，也能为电竞产业输送优质人才，助力产业与电竞文化发展。</t>
  </si>
  <si>
    <t>电竞直播话术训练</t>
  </si>
  <si>
    <t>袁婉瑛</t>
  </si>
  <si>
    <t>本课程旨在培养对电竞行业充满热情的学员，使其具备成为一名专业电竞解说员所需的基本知识和技能。课程内容涵盖直播平台、直播工具、电竞直播内容策划、电竞解说与主持技巧等多个方面，并提供丰富的实训机会，帮助学员将理论知识应用于实践。课程内容涵盖FPS解说要点，MOBA类游戏解说要点，赛前采访和赛后采访注意事项，使学生理解电竞直播解说的工作基本原理、发展历程、行业现状及未来趋势，培养学生的口语表达能力和创新思维，能够将想法和游戏理解转化为独特的口播方式。</t>
  </si>
  <si>
    <t>电竞新媒体营销与运营</t>
  </si>
  <si>
    <t>本课程围绕电子竞技产业的发展需求，系统介绍新媒体营销的理论基础与实务操作，重点培养学生在电竞赛事与俱乐部运营中的市场推广、品牌塑造与内容创意能力。课程内容涵盖电竞产业概况、数字传播环境与用户行为分析、短视频与直播平台的内容策划与运营、赛事IP与社群运营、电竞品牌的商业化路径等模块。通过案例研讨、实战演练与项目化学习，学生将掌握电竞新媒体传播的基本方法与工具，具备策划并执行电竞营销活动的能力，为未来在电竞及数字文创领域的职业发展奠定基础。</t>
  </si>
  <si>
    <t>电竞赛事策划与执行</t>
  </si>
  <si>
    <t>李诗琦</t>
  </si>
  <si>
    <t>《赛事策划与执行》是一门聚焦赛事全生命周期管理的核心课程。课程系统讲解赛事策划、组织、推广及运营的理论知识，深入剖析从前期市场调研、创意策划，到中期资源整合、流程管控，再到后期效果评估的完整执行流程。通过理论讲授、案例分析、项目实践等多元教学方式，结合真实赛事项目模拟，帮助学生掌握赛事策划创意构思、团队协作、风险应对等核心技能，培养兼具专业素养与实践能力的赛事策划与执行人才，为体育赛事、文娱活动等领域输送具备实战能力的专业力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</si>
</sst>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1"/>
      <color theme="1"/>
      <name val="微软雅黑"/>
      <charset val="134"/>
    </font>
    <font>
      <sz val="9"/>
      <color theme="1"/>
      <name val="微软雅黑"/>
      <charset val="134"/>
    </font>
    <font>
      <sz val="9"/>
      <color rgb="FF00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3" borderId="6" applyNumberFormat="0" applyAlignment="0" applyProtection="0">
      <alignment vertical="center"/>
    </xf>
    <xf numFmtId="0" fontId="13" fillId="4" borderId="7" applyNumberFormat="0" applyAlignment="0" applyProtection="0">
      <alignment vertical="center"/>
    </xf>
    <xf numFmtId="0" fontId="14" fillId="4" borderId="6" applyNumberFormat="0" applyAlignment="0" applyProtection="0">
      <alignment vertical="center"/>
    </xf>
    <xf numFmtId="0" fontId="15" fillId="5"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8">
    <xf numFmtId="0" fontId="0" fillId="0" borderId="0" xfId="0">
      <alignment vertical="center"/>
    </xf>
    <xf numFmtId="0" fontId="0" fillId="0" borderId="0" xfId="0" applyAlignment="1">
      <alignment vertical="center" wrapText="1"/>
    </xf>
    <xf numFmtId="0" fontId="1" fillId="0" borderId="0" xfId="0" applyFont="1" applyAlignment="1">
      <alignment horizontal="left" vertical="center" wrapText="1"/>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1" fillId="0" borderId="1" xfId="0" applyFont="1" applyBorder="1" applyAlignment="1">
      <alignment horizontal="left" vertical="center" wrapText="1"/>
    </xf>
    <xf numFmtId="0" fontId="2" fillId="0" borderId="1" xfId="0" applyFont="1" applyBorder="1" applyAlignment="1">
      <alignment horizontal="left" vertical="center" wrapText="1"/>
    </xf>
    <xf numFmtId="0" fontId="0" fillId="0" borderId="2"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 Type="http://schemas.openxmlformats.org/officeDocument/2006/relationships/image" Target="media/image8.png"/><Relationship Id="rId8" Type="http://schemas.openxmlformats.org/officeDocument/2006/relationships/image" Target="media/image7.png"/><Relationship Id="rId7" Type="http://schemas.openxmlformats.org/officeDocument/2006/relationships/image" Target="media/image6.jpeg"/><Relationship Id="rId6" Type="http://schemas.openxmlformats.org/officeDocument/2006/relationships/image" Target="media/image5.png"/><Relationship Id="rId5" Type="http://schemas.openxmlformats.org/officeDocument/2006/relationships/image" Target="media/image4.png"/><Relationship Id="rId49" Type="http://schemas.openxmlformats.org/officeDocument/2006/relationships/image" Target="media/image48.png"/><Relationship Id="rId48" Type="http://schemas.openxmlformats.org/officeDocument/2006/relationships/image" Target="media/image47.png"/><Relationship Id="rId47" Type="http://schemas.openxmlformats.org/officeDocument/2006/relationships/image" Target="media/image46.png"/><Relationship Id="rId46" Type="http://schemas.openxmlformats.org/officeDocument/2006/relationships/image" Target="media/image45.png"/><Relationship Id="rId45" Type="http://schemas.openxmlformats.org/officeDocument/2006/relationships/image" Target="media/image44.png"/><Relationship Id="rId44" Type="http://schemas.openxmlformats.org/officeDocument/2006/relationships/image" Target="media/image43.png"/><Relationship Id="rId43" Type="http://schemas.openxmlformats.org/officeDocument/2006/relationships/image" Target="media/image42.png"/><Relationship Id="rId42" Type="http://schemas.openxmlformats.org/officeDocument/2006/relationships/image" Target="media/image41.png"/><Relationship Id="rId41" Type="http://schemas.openxmlformats.org/officeDocument/2006/relationships/image" Target="media/image40.png"/><Relationship Id="rId40" Type="http://schemas.openxmlformats.org/officeDocument/2006/relationships/image" Target="media/image39.png"/><Relationship Id="rId4" Type="http://schemas.openxmlformats.org/officeDocument/2006/relationships/image" Target="media/image3.png"/><Relationship Id="rId39" Type="http://schemas.openxmlformats.org/officeDocument/2006/relationships/image" Target="media/image38.png"/><Relationship Id="rId38" Type="http://schemas.openxmlformats.org/officeDocument/2006/relationships/image" Target="media/image37.png"/><Relationship Id="rId37" Type="http://schemas.openxmlformats.org/officeDocument/2006/relationships/image" Target="media/image36.png"/><Relationship Id="rId36" Type="http://schemas.openxmlformats.org/officeDocument/2006/relationships/image" Target="media/image35.png"/><Relationship Id="rId35" Type="http://schemas.openxmlformats.org/officeDocument/2006/relationships/image" Target="media/image34.png"/><Relationship Id="rId34" Type="http://schemas.openxmlformats.org/officeDocument/2006/relationships/image" Target="media/image33.png"/><Relationship Id="rId33" Type="http://schemas.openxmlformats.org/officeDocument/2006/relationships/image" Target="media/image32.png"/><Relationship Id="rId32" Type="http://schemas.openxmlformats.org/officeDocument/2006/relationships/image" Target="media/image31.png"/><Relationship Id="rId31" Type="http://schemas.openxmlformats.org/officeDocument/2006/relationships/image" Target="media/image30.png"/><Relationship Id="rId30" Type="http://schemas.openxmlformats.org/officeDocument/2006/relationships/image" Target="media/image29.png"/><Relationship Id="rId3" Type="http://schemas.openxmlformats.org/officeDocument/2006/relationships/image" Target="media/image2.png"/><Relationship Id="rId29" Type="http://schemas.openxmlformats.org/officeDocument/2006/relationships/image" Target="media/image28.png"/><Relationship Id="rId28" Type="http://schemas.openxmlformats.org/officeDocument/2006/relationships/image" Target="media/image27.png"/><Relationship Id="rId27" Type="http://schemas.openxmlformats.org/officeDocument/2006/relationships/image" Target="media/image26.png"/><Relationship Id="rId26" Type="http://schemas.openxmlformats.org/officeDocument/2006/relationships/image" Target="media/image25.png"/><Relationship Id="rId25" Type="http://schemas.openxmlformats.org/officeDocument/2006/relationships/image" Target="media/image24.png"/><Relationship Id="rId24" Type="http://schemas.openxmlformats.org/officeDocument/2006/relationships/image" Target="media/image23.png"/><Relationship Id="rId23" Type="http://schemas.openxmlformats.org/officeDocument/2006/relationships/image" Target="media/image22.png"/><Relationship Id="rId22" Type="http://schemas.openxmlformats.org/officeDocument/2006/relationships/image" Target="media/image21.png"/><Relationship Id="rId21" Type="http://schemas.openxmlformats.org/officeDocument/2006/relationships/image" Target="media/image20.png"/><Relationship Id="rId20" Type="http://schemas.openxmlformats.org/officeDocument/2006/relationships/image" Target="media/image19.png"/><Relationship Id="rId2" Type="http://schemas.openxmlformats.org/officeDocument/2006/relationships/image" Target="NULL" TargetMode="External"/><Relationship Id="rId19" Type="http://schemas.openxmlformats.org/officeDocument/2006/relationships/image" Target="media/image18.png"/><Relationship Id="rId18" Type="http://schemas.openxmlformats.org/officeDocument/2006/relationships/image" Target="media/image17.png"/><Relationship Id="rId17" Type="http://schemas.openxmlformats.org/officeDocument/2006/relationships/image" Target="media/image16.png"/><Relationship Id="rId16" Type="http://schemas.openxmlformats.org/officeDocument/2006/relationships/image" Target="media/image15.png"/><Relationship Id="rId15" Type="http://schemas.openxmlformats.org/officeDocument/2006/relationships/image" Target="media/image14.png"/><Relationship Id="rId14" Type="http://schemas.openxmlformats.org/officeDocument/2006/relationships/image" Target="media/image13.png"/><Relationship Id="rId13" Type="http://schemas.openxmlformats.org/officeDocument/2006/relationships/image" Target="media/image12.png"/><Relationship Id="rId12" Type="http://schemas.openxmlformats.org/officeDocument/2006/relationships/image" Target="media/image11.png"/><Relationship Id="rId11" Type="http://schemas.openxmlformats.org/officeDocument/2006/relationships/image" Target="media/image10.png"/><Relationship Id="rId10" Type="http://schemas.openxmlformats.org/officeDocument/2006/relationships/image" Target="media/image9.png"/><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www.wps.cn/officeDocument/2020/cellImage" Target="cellimag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5"/>
  <sheetViews>
    <sheetView tabSelected="1" workbookViewId="0">
      <pane ySplit="1" topLeftCell="A2" activePane="bottomLeft" state="frozen"/>
      <selection/>
      <selection pane="bottomLeft" activeCell="H25" sqref="H25"/>
    </sheetView>
  </sheetViews>
  <sheetFormatPr defaultColWidth="8.89166666666667" defaultRowHeight="16.5"/>
  <cols>
    <col min="1" max="1" width="3.625" style="1" customWidth="1"/>
    <col min="2" max="2" width="26.5583333333333" style="1" customWidth="1"/>
    <col min="3" max="4" width="3.625" style="1" customWidth="1"/>
    <col min="5" max="5" width="6.625" style="1" customWidth="1"/>
    <col min="6" max="6" width="9.625" style="1" customWidth="1"/>
    <col min="7" max="7" width="13.25" style="1" customWidth="1"/>
    <col min="8" max="8" width="6.625" style="1" customWidth="1"/>
    <col min="9" max="9" width="14.125" style="1" customWidth="1"/>
    <col min="10" max="10" width="18.875" style="1" customWidth="1"/>
    <col min="11" max="11" width="75.0833333333333" style="2" customWidth="1"/>
    <col min="12" max="12" width="40.875" customWidth="1"/>
  </cols>
  <sheetData>
    <row r="1" ht="28.5" spans="1:12">
      <c r="A1" s="3" t="s">
        <v>0</v>
      </c>
      <c r="B1" s="3" t="s">
        <v>1</v>
      </c>
      <c r="C1" s="3" t="s">
        <v>2</v>
      </c>
      <c r="D1" s="3" t="s">
        <v>3</v>
      </c>
      <c r="E1" s="3" t="s">
        <v>4</v>
      </c>
      <c r="F1" s="3" t="s">
        <v>5</v>
      </c>
      <c r="G1" s="3" t="s">
        <v>6</v>
      </c>
      <c r="H1" s="3" t="s">
        <v>7</v>
      </c>
      <c r="I1" s="3" t="s">
        <v>8</v>
      </c>
      <c r="J1" s="3" t="s">
        <v>9</v>
      </c>
      <c r="K1" s="5" t="s">
        <v>10</v>
      </c>
      <c r="L1" s="4" t="s">
        <v>11</v>
      </c>
    </row>
    <row r="2" ht="142.5" spans="1:12">
      <c r="A2" s="3">
        <v>1</v>
      </c>
      <c r="B2" s="3" t="s">
        <v>12</v>
      </c>
      <c r="C2" s="3">
        <v>32</v>
      </c>
      <c r="D2" s="3">
        <v>2</v>
      </c>
      <c r="E2" s="3" t="s">
        <v>13</v>
      </c>
      <c r="F2" s="4" t="s">
        <v>14</v>
      </c>
      <c r="G2" s="3" t="s">
        <v>15</v>
      </c>
      <c r="H2" s="3">
        <v>40</v>
      </c>
      <c r="I2" s="3" t="s">
        <v>16</v>
      </c>
      <c r="J2" s="3" t="s">
        <v>17</v>
      </c>
      <c r="K2" s="6" t="s">
        <v>18</v>
      </c>
      <c r="L2" s="4" t="s">
        <v>19</v>
      </c>
    </row>
    <row r="3" ht="114" spans="1:12">
      <c r="A3" s="3">
        <v>2</v>
      </c>
      <c r="B3" s="3" t="s">
        <v>20</v>
      </c>
      <c r="C3" s="3">
        <v>32</v>
      </c>
      <c r="D3" s="3">
        <v>2</v>
      </c>
      <c r="E3" s="3" t="s">
        <v>13</v>
      </c>
      <c r="F3" s="4" t="s">
        <v>14</v>
      </c>
      <c r="G3" s="3" t="s">
        <v>21</v>
      </c>
      <c r="H3" s="3">
        <v>40</v>
      </c>
      <c r="I3" s="3" t="s">
        <v>16</v>
      </c>
      <c r="J3" s="3" t="s">
        <v>17</v>
      </c>
      <c r="K3" s="6" t="s">
        <v>22</v>
      </c>
      <c r="L3" s="4" t="s">
        <v>23</v>
      </c>
    </row>
    <row r="4" ht="114" spans="1:12">
      <c r="A4" s="3">
        <v>3</v>
      </c>
      <c r="B4" s="3" t="s">
        <v>24</v>
      </c>
      <c r="C4" s="3">
        <v>32</v>
      </c>
      <c r="D4" s="3">
        <v>2</v>
      </c>
      <c r="E4" s="3" t="s">
        <v>13</v>
      </c>
      <c r="F4" s="4" t="s">
        <v>14</v>
      </c>
      <c r="G4" s="3" t="s">
        <v>25</v>
      </c>
      <c r="H4" s="3">
        <v>40</v>
      </c>
      <c r="I4" s="3" t="s">
        <v>16</v>
      </c>
      <c r="J4" s="3" t="s">
        <v>17</v>
      </c>
      <c r="K4" s="6" t="s">
        <v>26</v>
      </c>
      <c r="L4" s="4" t="s">
        <v>27</v>
      </c>
    </row>
    <row r="5" ht="147.05" spans="1:12">
      <c r="A5" s="3">
        <v>4</v>
      </c>
      <c r="B5" s="3" t="s">
        <v>28</v>
      </c>
      <c r="C5" s="3">
        <v>32</v>
      </c>
      <c r="D5" s="3">
        <v>2</v>
      </c>
      <c r="E5" s="3" t="s">
        <v>29</v>
      </c>
      <c r="F5" s="4" t="s">
        <v>30</v>
      </c>
      <c r="G5" s="3" t="s">
        <v>31</v>
      </c>
      <c r="H5" s="3">
        <v>40</v>
      </c>
      <c r="I5" s="3" t="s">
        <v>32</v>
      </c>
      <c r="J5" s="3" t="s">
        <v>33</v>
      </c>
      <c r="K5" s="6" t="s">
        <v>34</v>
      </c>
      <c r="L5" s="7" t="str">
        <f>_xlfn.DISPIMG("ID_8109C007C35E40EDB001C72BCD86D849",1)</f>
        <v>=DISPIMG("ID_8109C007C35E40EDB001C72BCD86D849",1)</v>
      </c>
    </row>
    <row r="6" ht="147.05" spans="1:12">
      <c r="A6" s="3">
        <v>5</v>
      </c>
      <c r="B6" s="3" t="s">
        <v>28</v>
      </c>
      <c r="C6" s="3">
        <v>32</v>
      </c>
      <c r="D6" s="3">
        <v>2</v>
      </c>
      <c r="E6" s="3" t="s">
        <v>29</v>
      </c>
      <c r="F6" s="4" t="s">
        <v>35</v>
      </c>
      <c r="G6" s="3" t="s">
        <v>36</v>
      </c>
      <c r="H6" s="3">
        <v>40</v>
      </c>
      <c r="I6" s="3" t="s">
        <v>16</v>
      </c>
      <c r="J6" s="3" t="s">
        <v>37</v>
      </c>
      <c r="K6" s="6" t="s">
        <v>34</v>
      </c>
      <c r="L6" s="7" t="str">
        <f>_xlfn.DISPIMG("ID_68041210A7CC442791C29AA241AD1019",1)</f>
        <v>=DISPIMG("ID_68041210A7CC442791C29AA241AD1019",1)</v>
      </c>
    </row>
    <row r="7" ht="147.05" spans="1:12">
      <c r="A7" s="3">
        <v>6</v>
      </c>
      <c r="B7" s="3" t="s">
        <v>38</v>
      </c>
      <c r="C7" s="3">
        <v>32</v>
      </c>
      <c r="D7" s="3">
        <v>2</v>
      </c>
      <c r="E7" s="3" t="s">
        <v>29</v>
      </c>
      <c r="F7" s="4" t="s">
        <v>35</v>
      </c>
      <c r="G7" s="3" t="s">
        <v>39</v>
      </c>
      <c r="H7" s="3">
        <v>40</v>
      </c>
      <c r="I7" s="3" t="s">
        <v>16</v>
      </c>
      <c r="J7" s="3" t="s">
        <v>37</v>
      </c>
      <c r="K7" s="6" t="s">
        <v>40</v>
      </c>
      <c r="L7" s="7" t="str">
        <f>_xlfn.DISPIMG("ID_0A310B6331BB449AA48BE40019E77048",1)</f>
        <v>=DISPIMG("ID_0A310B6331BB449AA48BE40019E77048",1)</v>
      </c>
    </row>
    <row r="8" ht="147.75" spans="1:12">
      <c r="A8" s="3">
        <v>7</v>
      </c>
      <c r="B8" s="3" t="s">
        <v>41</v>
      </c>
      <c r="C8" s="3">
        <v>32</v>
      </c>
      <c r="D8" s="3">
        <v>2</v>
      </c>
      <c r="E8" s="3" t="s">
        <v>42</v>
      </c>
      <c r="F8" s="4" t="s">
        <v>35</v>
      </c>
      <c r="G8" s="3" t="s">
        <v>43</v>
      </c>
      <c r="H8" s="3">
        <v>40</v>
      </c>
      <c r="I8" s="3" t="s">
        <v>32</v>
      </c>
      <c r="J8" s="3" t="s">
        <v>44</v>
      </c>
      <c r="K8" s="6" t="s">
        <v>45</v>
      </c>
      <c r="L8" s="7" t="str">
        <f>_xlfn.DISPIMG("ID_ED4989DC00054DBC97C5BA0028663CBB",1)</f>
        <v>=DISPIMG("ID_ED4989DC00054DBC97C5BA0028663CBB",1)</v>
      </c>
    </row>
    <row r="9" ht="115.55" spans="1:12">
      <c r="A9" s="3">
        <v>8</v>
      </c>
      <c r="B9" s="3" t="s">
        <v>46</v>
      </c>
      <c r="C9" s="3">
        <v>32</v>
      </c>
      <c r="D9" s="3">
        <v>2</v>
      </c>
      <c r="E9" s="3" t="s">
        <v>47</v>
      </c>
      <c r="F9" s="4" t="s">
        <v>14</v>
      </c>
      <c r="G9" s="3" t="s">
        <v>25</v>
      </c>
      <c r="H9" s="3">
        <v>40</v>
      </c>
      <c r="I9" s="3" t="s">
        <v>16</v>
      </c>
      <c r="J9" s="3" t="s">
        <v>48</v>
      </c>
      <c r="K9" s="6" t="s">
        <v>49</v>
      </c>
      <c r="L9" s="7" t="str">
        <f>_xlfn.DISPIMG("ID_BE9D00D53E1047C58028B00C27D626EF",1)</f>
        <v>=DISPIMG("ID_BE9D00D53E1047C58028B00C27D626EF",1)</v>
      </c>
    </row>
    <row r="10" ht="71.25" spans="1:12">
      <c r="A10" s="3">
        <v>9</v>
      </c>
      <c r="B10" s="3" t="s">
        <v>50</v>
      </c>
      <c r="C10" s="3">
        <v>32</v>
      </c>
      <c r="D10" s="3">
        <v>2</v>
      </c>
      <c r="E10" s="3" t="s">
        <v>51</v>
      </c>
      <c r="F10" s="4" t="s">
        <v>14</v>
      </c>
      <c r="G10" s="3" t="s">
        <v>52</v>
      </c>
      <c r="H10" s="3">
        <v>45</v>
      </c>
      <c r="I10" s="3" t="s">
        <v>16</v>
      </c>
      <c r="J10" s="3" t="s">
        <v>53</v>
      </c>
      <c r="K10" s="6" t="s">
        <v>54</v>
      </c>
      <c r="L10" s="4" t="s">
        <v>55</v>
      </c>
    </row>
    <row r="11" ht="171" spans="1:12">
      <c r="A11" s="3">
        <v>10</v>
      </c>
      <c r="B11" s="3" t="s">
        <v>56</v>
      </c>
      <c r="C11" s="3">
        <v>32</v>
      </c>
      <c r="D11" s="3">
        <v>2</v>
      </c>
      <c r="E11" s="3" t="s">
        <v>57</v>
      </c>
      <c r="F11" s="4" t="s">
        <v>14</v>
      </c>
      <c r="G11" s="3" t="s">
        <v>52</v>
      </c>
      <c r="H11" s="3">
        <v>45</v>
      </c>
      <c r="I11" s="3" t="s">
        <v>16</v>
      </c>
      <c r="J11" s="3" t="s">
        <v>58</v>
      </c>
      <c r="K11" s="6" t="s">
        <v>59</v>
      </c>
      <c r="L11" s="7" t="str">
        <f>_xlfn.DISPIMG("ID_660202E83C1C43DFB733105CCA0E4A7E",1)</f>
        <v>=DISPIMG("ID_660202E83C1C43DFB733105CCA0E4A7E",1)</v>
      </c>
    </row>
    <row r="12" ht="171" spans="1:12">
      <c r="A12" s="3">
        <v>11</v>
      </c>
      <c r="B12" s="3" t="s">
        <v>56</v>
      </c>
      <c r="C12" s="3">
        <v>32</v>
      </c>
      <c r="D12" s="3">
        <v>2</v>
      </c>
      <c r="E12" s="3" t="s">
        <v>57</v>
      </c>
      <c r="F12" s="4" t="s">
        <v>14</v>
      </c>
      <c r="G12" s="3" t="s">
        <v>60</v>
      </c>
      <c r="H12" s="3">
        <v>45</v>
      </c>
      <c r="I12" s="3" t="s">
        <v>16</v>
      </c>
      <c r="J12" s="3" t="s">
        <v>58</v>
      </c>
      <c r="K12" s="6" t="s">
        <v>59</v>
      </c>
      <c r="L12" s="7" t="str">
        <f>_xlfn.DISPIMG("ID_5F6341B784164A87A14664CD5D5B8C5A",1)</f>
        <v>=DISPIMG("ID_5F6341B784164A87A14664CD5D5B8C5A",1)</v>
      </c>
    </row>
    <row r="13" ht="148.55" spans="1:12">
      <c r="A13" s="3">
        <v>12</v>
      </c>
      <c r="B13" s="3" t="s">
        <v>61</v>
      </c>
      <c r="C13" s="3">
        <v>32</v>
      </c>
      <c r="D13" s="3">
        <v>2</v>
      </c>
      <c r="E13" s="3" t="s">
        <v>62</v>
      </c>
      <c r="F13" s="4" t="s">
        <v>14</v>
      </c>
      <c r="G13" s="3" t="s">
        <v>15</v>
      </c>
      <c r="H13" s="3">
        <v>40</v>
      </c>
      <c r="I13" s="3" t="s">
        <v>16</v>
      </c>
      <c r="J13" s="3" t="s">
        <v>63</v>
      </c>
      <c r="K13" s="6" t="s">
        <v>64</v>
      </c>
      <c r="L13" s="7" t="str">
        <f>_xlfn.DISPIMG("ID_A4E44276F7754969850BA9E4EA82B431",1)</f>
        <v>=DISPIMG("ID_A4E44276F7754969850BA9E4EA82B431",1)</v>
      </c>
    </row>
    <row r="14" ht="120.05" spans="1:12">
      <c r="A14" s="3">
        <v>13</v>
      </c>
      <c r="B14" s="3" t="s">
        <v>65</v>
      </c>
      <c r="C14" s="3">
        <v>32</v>
      </c>
      <c r="D14" s="3">
        <v>2</v>
      </c>
      <c r="E14" s="3" t="s">
        <v>62</v>
      </c>
      <c r="F14" s="4" t="s">
        <v>14</v>
      </c>
      <c r="G14" s="3" t="s">
        <v>66</v>
      </c>
      <c r="H14" s="3">
        <v>40</v>
      </c>
      <c r="I14" s="3" t="s">
        <v>16</v>
      </c>
      <c r="J14" s="3" t="s">
        <v>67</v>
      </c>
      <c r="K14" s="6" t="s">
        <v>68</v>
      </c>
      <c r="L14" s="7" t="str">
        <f>_xlfn.DISPIMG("ID_DAC2C8AC24B54EAE9489F177684D8729",1)</f>
        <v>=DISPIMG("ID_DAC2C8AC24B54EAE9489F177684D8729",1)</v>
      </c>
    </row>
    <row r="15" customFormat="1" ht="84.75" spans="1:12">
      <c r="A15" s="3">
        <v>14</v>
      </c>
      <c r="B15" s="3" t="s">
        <v>69</v>
      </c>
      <c r="C15" s="3">
        <v>32</v>
      </c>
      <c r="D15" s="3">
        <v>2</v>
      </c>
      <c r="E15" s="3" t="s">
        <v>70</v>
      </c>
      <c r="F15" s="4" t="s">
        <v>14</v>
      </c>
      <c r="G15" s="3" t="s">
        <v>15</v>
      </c>
      <c r="H15" s="3">
        <v>40</v>
      </c>
      <c r="I15" s="3" t="s">
        <v>16</v>
      </c>
      <c r="J15" s="3" t="s">
        <v>71</v>
      </c>
      <c r="K15" s="6" t="s">
        <v>72</v>
      </c>
      <c r="L15" s="7" t="str">
        <f>_xlfn.DISPIMG("ID_19483C6ED19A443690BC66F314285969",1)</f>
        <v>=DISPIMG("ID_19483C6ED19A443690BC66F314285969",1)</v>
      </c>
    </row>
    <row r="16" customFormat="1" ht="84.75" spans="1:12">
      <c r="A16" s="3">
        <v>15</v>
      </c>
      <c r="B16" s="3" t="s">
        <v>73</v>
      </c>
      <c r="C16" s="3">
        <v>32</v>
      </c>
      <c r="D16" s="3">
        <v>2</v>
      </c>
      <c r="E16" s="3" t="s">
        <v>74</v>
      </c>
      <c r="F16" s="4" t="s">
        <v>14</v>
      </c>
      <c r="G16" s="3" t="s">
        <v>21</v>
      </c>
      <c r="H16" s="3">
        <v>40</v>
      </c>
      <c r="I16" s="3" t="s">
        <v>16</v>
      </c>
      <c r="J16" s="3" t="s">
        <v>75</v>
      </c>
      <c r="K16" s="6" t="s">
        <v>76</v>
      </c>
      <c r="L16" s="7" t="str">
        <f>_xlfn.DISPIMG("ID_AEB44E8C95BC4B4881498854362C19A1",1)</f>
        <v>=DISPIMG("ID_AEB44E8C95BC4B4881498854362C19A1",1)</v>
      </c>
    </row>
    <row r="17" customFormat="1" ht="152.25" spans="1:12">
      <c r="A17" s="3">
        <v>16</v>
      </c>
      <c r="B17" s="3" t="s">
        <v>77</v>
      </c>
      <c r="C17" s="3">
        <v>32</v>
      </c>
      <c r="D17" s="3">
        <v>2</v>
      </c>
      <c r="E17" s="3" t="s">
        <v>78</v>
      </c>
      <c r="F17" s="4" t="s">
        <v>14</v>
      </c>
      <c r="G17" s="3" t="s">
        <v>79</v>
      </c>
      <c r="H17" s="3">
        <v>40</v>
      </c>
      <c r="I17" s="3" t="s">
        <v>16</v>
      </c>
      <c r="J17" s="3" t="s">
        <v>53</v>
      </c>
      <c r="K17" s="6" t="s">
        <v>80</v>
      </c>
      <c r="L17" s="7" t="str">
        <f>_xlfn.DISPIMG("ID_F06A380F39354432A5F67D8FC2A1F3EA",1)</f>
        <v>=DISPIMG("ID_F06A380F39354432A5F67D8FC2A1F3EA",1)</v>
      </c>
    </row>
    <row r="18" ht="147.75" spans="1:12">
      <c r="A18" s="3">
        <v>17</v>
      </c>
      <c r="B18" s="3" t="s">
        <v>38</v>
      </c>
      <c r="C18" s="3">
        <v>32</v>
      </c>
      <c r="D18" s="3">
        <v>2</v>
      </c>
      <c r="E18" s="3" t="s">
        <v>81</v>
      </c>
      <c r="F18" s="4" t="s">
        <v>82</v>
      </c>
      <c r="G18" s="3" t="s">
        <v>83</v>
      </c>
      <c r="H18" s="3">
        <v>40</v>
      </c>
      <c r="I18" s="3" t="s">
        <v>16</v>
      </c>
      <c r="J18" s="3" t="s">
        <v>37</v>
      </c>
      <c r="K18" s="6" t="s">
        <v>84</v>
      </c>
      <c r="L18" s="7" t="str">
        <f>_xlfn.DISPIMG("ID_732EFD5163C54E2BA96CBF145DA5F660",1)</f>
        <v>=DISPIMG("ID_732EFD5163C54E2BA96CBF145DA5F660",1)</v>
      </c>
    </row>
    <row r="19" ht="107.25" spans="1:12">
      <c r="A19" s="3">
        <v>18</v>
      </c>
      <c r="B19" s="3" t="s">
        <v>85</v>
      </c>
      <c r="C19" s="3">
        <v>32</v>
      </c>
      <c r="D19" s="3">
        <v>2</v>
      </c>
      <c r="E19" s="3" t="s">
        <v>86</v>
      </c>
      <c r="F19" s="4" t="s">
        <v>30</v>
      </c>
      <c r="G19" s="3" t="s">
        <v>87</v>
      </c>
      <c r="H19" s="3">
        <v>40</v>
      </c>
      <c r="I19" s="3" t="s">
        <v>16</v>
      </c>
      <c r="J19" s="3" t="s">
        <v>88</v>
      </c>
      <c r="K19" s="6" t="s">
        <v>89</v>
      </c>
      <c r="L19" s="7" t="str">
        <f>_xlfn.DISPIMG("ID_8489C89E11024D87A366279C27DB161A",1)</f>
        <v>=DISPIMG("ID_8489C89E11024D87A366279C27DB161A",1)</v>
      </c>
    </row>
    <row r="20" ht="147.75" spans="1:12">
      <c r="A20" s="3">
        <v>19</v>
      </c>
      <c r="B20" s="3" t="s">
        <v>90</v>
      </c>
      <c r="C20" s="3">
        <v>32</v>
      </c>
      <c r="D20" s="3">
        <v>3</v>
      </c>
      <c r="E20" s="3" t="s">
        <v>91</v>
      </c>
      <c r="F20" s="4" t="s">
        <v>92</v>
      </c>
      <c r="G20" s="3" t="s">
        <v>60</v>
      </c>
      <c r="H20" s="3">
        <v>40</v>
      </c>
      <c r="I20" s="3" t="s">
        <v>16</v>
      </c>
      <c r="J20" s="3" t="s">
        <v>93</v>
      </c>
      <c r="K20" s="6" t="s">
        <v>94</v>
      </c>
      <c r="L20" s="7" t="str">
        <f>_xlfn.DISPIMG("ID_871FC31E81E24FA88B9EFDE369FE729E",1)</f>
        <v>=DISPIMG("ID_871FC31E81E24FA88B9EFDE369FE729E",1)</v>
      </c>
    </row>
    <row r="21" ht="117.75" spans="1:12">
      <c r="A21" s="3">
        <v>20</v>
      </c>
      <c r="B21" s="3" t="s">
        <v>95</v>
      </c>
      <c r="C21" s="3">
        <v>32</v>
      </c>
      <c r="D21" s="3">
        <v>3</v>
      </c>
      <c r="E21" s="3" t="s">
        <v>91</v>
      </c>
      <c r="F21" s="4" t="s">
        <v>14</v>
      </c>
      <c r="G21" s="3" t="s">
        <v>25</v>
      </c>
      <c r="H21" s="3">
        <v>40</v>
      </c>
      <c r="I21" s="3" t="s">
        <v>16</v>
      </c>
      <c r="J21" s="3" t="s">
        <v>93</v>
      </c>
      <c r="K21" s="6" t="s">
        <v>96</v>
      </c>
      <c r="L21" s="7" t="str">
        <f>_xlfn.DISPIMG("ID_6448CA1F464C421283EE284FC4B6EC30",1)</f>
        <v>=DISPIMG("ID_6448CA1F464C421283EE284FC4B6EC30",1)</v>
      </c>
    </row>
    <row r="22" ht="85.5" spans="1:12">
      <c r="A22" s="3">
        <v>21</v>
      </c>
      <c r="B22" s="3" t="s">
        <v>97</v>
      </c>
      <c r="C22" s="3">
        <v>32</v>
      </c>
      <c r="D22" s="3">
        <v>2</v>
      </c>
      <c r="E22" s="3" t="s">
        <v>98</v>
      </c>
      <c r="F22" s="4" t="s">
        <v>14</v>
      </c>
      <c r="G22" s="3" t="s">
        <v>83</v>
      </c>
      <c r="H22" s="3">
        <v>40</v>
      </c>
      <c r="I22" s="3" t="s">
        <v>16</v>
      </c>
      <c r="J22" s="3" t="s">
        <v>99</v>
      </c>
      <c r="K22" s="6" t="s">
        <v>100</v>
      </c>
      <c r="L22" s="4" t="s">
        <v>101</v>
      </c>
    </row>
    <row r="23" ht="134.25" spans="1:12">
      <c r="A23" s="3">
        <v>22</v>
      </c>
      <c r="B23" s="3" t="s">
        <v>102</v>
      </c>
      <c r="C23" s="3">
        <v>32</v>
      </c>
      <c r="D23" s="3">
        <v>2</v>
      </c>
      <c r="E23" s="3" t="s">
        <v>103</v>
      </c>
      <c r="F23" s="4" t="s">
        <v>14</v>
      </c>
      <c r="G23" s="3" t="s">
        <v>52</v>
      </c>
      <c r="H23" s="3">
        <v>25</v>
      </c>
      <c r="I23" s="3" t="s">
        <v>16</v>
      </c>
      <c r="J23" s="3" t="s">
        <v>93</v>
      </c>
      <c r="K23" s="6" t="s">
        <v>104</v>
      </c>
      <c r="L23" s="7" t="str">
        <f>_xlfn.DISPIMG("ID_D1E31E7944F242208B47582249FF730D",1)</f>
        <v>=DISPIMG("ID_D1E31E7944F242208B47582249FF730D",1)</v>
      </c>
    </row>
    <row r="24" ht="141.75" spans="1:12">
      <c r="A24" s="3">
        <v>23</v>
      </c>
      <c r="B24" s="3" t="s">
        <v>105</v>
      </c>
      <c r="C24" s="3">
        <v>32</v>
      </c>
      <c r="D24" s="3">
        <v>2</v>
      </c>
      <c r="E24" s="3" t="s">
        <v>103</v>
      </c>
      <c r="F24" s="4" t="s">
        <v>14</v>
      </c>
      <c r="G24" s="3" t="s">
        <v>83</v>
      </c>
      <c r="H24" s="3">
        <v>40</v>
      </c>
      <c r="I24" s="3" t="s">
        <v>16</v>
      </c>
      <c r="J24" s="3" t="s">
        <v>93</v>
      </c>
      <c r="K24" s="6" t="s">
        <v>106</v>
      </c>
      <c r="L24" s="7" t="str">
        <f>_xlfn.DISPIMG("ID_6C0458CA92304083AE3988FBAC656657",1)</f>
        <v>=DISPIMG("ID_6C0458CA92304083AE3988FBAC656657",1)</v>
      </c>
    </row>
    <row r="25" ht="141.75" spans="1:12">
      <c r="A25" s="3">
        <v>24</v>
      </c>
      <c r="B25" s="3" t="s">
        <v>105</v>
      </c>
      <c r="C25" s="3">
        <v>32</v>
      </c>
      <c r="D25" s="3">
        <v>2</v>
      </c>
      <c r="E25" s="3" t="s">
        <v>103</v>
      </c>
      <c r="F25" s="4" t="s">
        <v>107</v>
      </c>
      <c r="G25" s="3" t="s">
        <v>108</v>
      </c>
      <c r="H25" s="3">
        <v>30</v>
      </c>
      <c r="I25" s="3" t="s">
        <v>32</v>
      </c>
      <c r="J25" s="3" t="s">
        <v>109</v>
      </c>
      <c r="K25" s="6" t="s">
        <v>106</v>
      </c>
      <c r="L25" s="7" t="str">
        <f>_xlfn.DISPIMG("ID_FFC34070D9B8467C94419A40A7D0171C",1)</f>
        <v>=DISPIMG("ID_FFC34070D9B8467C94419A40A7D0171C",1)</v>
      </c>
    </row>
    <row r="26" ht="127.55" spans="1:12">
      <c r="A26" s="3">
        <v>25</v>
      </c>
      <c r="B26" s="3" t="s">
        <v>110</v>
      </c>
      <c r="C26" s="3">
        <v>32</v>
      </c>
      <c r="D26" s="3">
        <v>2</v>
      </c>
      <c r="E26" s="3" t="s">
        <v>103</v>
      </c>
      <c r="F26" s="4" t="s">
        <v>14</v>
      </c>
      <c r="G26" s="3" t="s">
        <v>111</v>
      </c>
      <c r="H26" s="3">
        <v>30</v>
      </c>
      <c r="I26" s="3" t="s">
        <v>16</v>
      </c>
      <c r="J26" s="3" t="s">
        <v>93</v>
      </c>
      <c r="K26" s="6" t="s">
        <v>112</v>
      </c>
      <c r="L26" s="7" t="str">
        <f>_xlfn.DISPIMG("ID_FC7FCFDDA76D4D3DB7AF0C0ADBD99641",1)</f>
        <v>=DISPIMG("ID_FC7FCFDDA76D4D3DB7AF0C0ADBD99641",1)</v>
      </c>
    </row>
    <row r="27" customFormat="1" ht="132.05" spans="1:12">
      <c r="A27" s="3">
        <v>26</v>
      </c>
      <c r="B27" s="3" t="s">
        <v>110</v>
      </c>
      <c r="C27" s="3">
        <v>32</v>
      </c>
      <c r="D27" s="3">
        <v>2</v>
      </c>
      <c r="E27" s="3" t="s">
        <v>103</v>
      </c>
      <c r="F27" s="4" t="s">
        <v>107</v>
      </c>
      <c r="G27" s="3" t="s">
        <v>60</v>
      </c>
      <c r="H27" s="3">
        <v>30</v>
      </c>
      <c r="I27" s="3" t="s">
        <v>32</v>
      </c>
      <c r="J27" s="3" t="s">
        <v>109</v>
      </c>
      <c r="K27" s="6" t="s">
        <v>112</v>
      </c>
      <c r="L27" s="7" t="str">
        <f>_xlfn.DISPIMG("ID_49C7E4518C984500BF1A137CFDA2448F",1)</f>
        <v>=DISPIMG("ID_49C7E4518C984500BF1A137CFDA2448F",1)</v>
      </c>
    </row>
    <row r="28" customFormat="1" ht="117.75" spans="1:12">
      <c r="A28" s="3">
        <v>27</v>
      </c>
      <c r="B28" s="3" t="s">
        <v>113</v>
      </c>
      <c r="C28" s="3">
        <v>32</v>
      </c>
      <c r="D28" s="3">
        <v>2</v>
      </c>
      <c r="E28" s="3" t="s">
        <v>114</v>
      </c>
      <c r="F28" s="4" t="s">
        <v>14</v>
      </c>
      <c r="G28" s="3" t="s">
        <v>83</v>
      </c>
      <c r="H28" s="3">
        <v>40</v>
      </c>
      <c r="I28" s="3" t="s">
        <v>16</v>
      </c>
      <c r="J28" s="3" t="s">
        <v>115</v>
      </c>
      <c r="K28" s="6" t="s">
        <v>116</v>
      </c>
      <c r="L28" s="7" t="str">
        <f>_xlfn.DISPIMG("ID_3FAFF88B6CA64F04B50CB71C9B65C3FD",1)</f>
        <v>=DISPIMG("ID_3FAFF88B6CA64F04B50CB71C9B65C3FD",1)</v>
      </c>
    </row>
    <row r="29" customFormat="1" ht="147.75" spans="1:12">
      <c r="A29" s="3">
        <v>28</v>
      </c>
      <c r="B29" s="3" t="s">
        <v>117</v>
      </c>
      <c r="C29" s="3">
        <v>32</v>
      </c>
      <c r="D29" s="3">
        <v>2</v>
      </c>
      <c r="E29" s="3" t="s">
        <v>118</v>
      </c>
      <c r="F29" s="4" t="s">
        <v>14</v>
      </c>
      <c r="G29" s="3" t="s">
        <v>119</v>
      </c>
      <c r="H29" s="3">
        <v>8</v>
      </c>
      <c r="I29" s="3" t="s">
        <v>16</v>
      </c>
      <c r="J29" s="3" t="s">
        <v>120</v>
      </c>
      <c r="K29" s="6" t="s">
        <v>121</v>
      </c>
      <c r="L29" s="7" t="str">
        <f>_xlfn.DISPIMG("ID_2C42D46AD8394DE4AF152B50673A24F6",1)</f>
        <v>=DISPIMG("ID_2C42D46AD8394DE4AF152B50673A24F6",1)</v>
      </c>
    </row>
    <row r="30" customFormat="1" ht="147.75" spans="1:12">
      <c r="A30" s="3">
        <v>29</v>
      </c>
      <c r="B30" s="3" t="s">
        <v>117</v>
      </c>
      <c r="C30" s="3">
        <v>32</v>
      </c>
      <c r="D30" s="3">
        <v>2</v>
      </c>
      <c r="E30" s="3" t="s">
        <v>118</v>
      </c>
      <c r="F30" s="4" t="s">
        <v>14</v>
      </c>
      <c r="G30" s="3" t="s">
        <v>122</v>
      </c>
      <c r="H30" s="3">
        <v>8</v>
      </c>
      <c r="I30" s="3" t="s">
        <v>16</v>
      </c>
      <c r="J30" s="3" t="s">
        <v>120</v>
      </c>
      <c r="K30" s="6" t="s">
        <v>121</v>
      </c>
      <c r="L30" s="7" t="str">
        <f>_xlfn.DISPIMG("ID_E0C46670F88A4AFCAFD537AD21BCE4EC",1)</f>
        <v>=DISPIMG("ID_E0C46670F88A4AFCAFD537AD21BCE4EC",1)</v>
      </c>
    </row>
    <row r="31" customFormat="1" ht="165.75" spans="1:12">
      <c r="A31" s="3">
        <v>30</v>
      </c>
      <c r="B31" s="3" t="s">
        <v>123</v>
      </c>
      <c r="C31" s="3">
        <v>32</v>
      </c>
      <c r="D31" s="3">
        <v>2</v>
      </c>
      <c r="E31" s="3" t="s">
        <v>124</v>
      </c>
      <c r="F31" s="4" t="s">
        <v>30</v>
      </c>
      <c r="G31" s="3" t="s">
        <v>125</v>
      </c>
      <c r="H31" s="3">
        <v>1000</v>
      </c>
      <c r="I31" s="3" t="s">
        <v>126</v>
      </c>
      <c r="J31" s="3" t="s">
        <v>127</v>
      </c>
      <c r="K31" s="6" t="s">
        <v>128</v>
      </c>
      <c r="L31" s="7" t="str">
        <f>_xlfn.DISPIMG("ID_81EB58F14AD543E7833C5AE326E7BE6C",1)</f>
        <v>=DISPIMG("ID_81EB58F14AD543E7833C5AE326E7BE6C",1)</v>
      </c>
    </row>
    <row r="32" customFormat="1" ht="84.75" spans="1:12">
      <c r="A32" s="3">
        <v>31</v>
      </c>
      <c r="B32" s="3" t="s">
        <v>129</v>
      </c>
      <c r="C32" s="3">
        <v>32</v>
      </c>
      <c r="D32" s="3">
        <v>2</v>
      </c>
      <c r="E32" s="3" t="s">
        <v>130</v>
      </c>
      <c r="F32" s="4" t="s">
        <v>30</v>
      </c>
      <c r="G32" s="3" t="s">
        <v>125</v>
      </c>
      <c r="H32" s="3">
        <v>1000</v>
      </c>
      <c r="I32" s="3" t="s">
        <v>126</v>
      </c>
      <c r="J32" s="3" t="s">
        <v>127</v>
      </c>
      <c r="K32" s="6" t="s">
        <v>131</v>
      </c>
      <c r="L32" s="7" t="str">
        <f>_xlfn.DISPIMG("ID_EEAEA740BCA04529B37A9366B8267FAA",1)</f>
        <v>=DISPIMG("ID_EEAEA740BCA04529B37A9366B8267FAA",1)</v>
      </c>
    </row>
    <row r="33" customFormat="1" ht="84.75" spans="1:12">
      <c r="A33" s="3">
        <v>32</v>
      </c>
      <c r="B33" s="3" t="s">
        <v>132</v>
      </c>
      <c r="C33" s="3">
        <v>48</v>
      </c>
      <c r="D33" s="3">
        <v>3</v>
      </c>
      <c r="E33" s="3" t="s">
        <v>133</v>
      </c>
      <c r="F33" s="4" t="s">
        <v>30</v>
      </c>
      <c r="G33" s="3" t="s">
        <v>125</v>
      </c>
      <c r="H33" s="3">
        <v>1000</v>
      </c>
      <c r="I33" s="3" t="s">
        <v>126</v>
      </c>
      <c r="J33" s="3" t="s">
        <v>127</v>
      </c>
      <c r="K33" s="6" t="s">
        <v>134</v>
      </c>
      <c r="L33" s="7" t="str">
        <f>_xlfn.DISPIMG("ID_4A75017F1EF44AA69055BA0A4646D96A",1)</f>
        <v>=DISPIMG("ID_4A75017F1EF44AA69055BA0A4646D96A",1)</v>
      </c>
    </row>
    <row r="34" customFormat="1" ht="84.75" spans="1:12">
      <c r="A34" s="3">
        <v>33</v>
      </c>
      <c r="B34" s="3" t="s">
        <v>135</v>
      </c>
      <c r="C34" s="3">
        <v>64</v>
      </c>
      <c r="D34" s="3">
        <v>4</v>
      </c>
      <c r="E34" s="3" t="s">
        <v>136</v>
      </c>
      <c r="F34" s="4" t="s">
        <v>30</v>
      </c>
      <c r="G34" s="3" t="s">
        <v>125</v>
      </c>
      <c r="H34" s="3">
        <v>1000</v>
      </c>
      <c r="I34" s="3" t="s">
        <v>126</v>
      </c>
      <c r="J34" s="3" t="s">
        <v>127</v>
      </c>
      <c r="K34" s="6" t="s">
        <v>137</v>
      </c>
      <c r="L34" s="7" t="str">
        <f>_xlfn.DISPIMG("ID_24E482FF18184E568663A554C84D0A18",1)</f>
        <v>=DISPIMG("ID_24E482FF18184E568663A554C84D0A18",1)</v>
      </c>
    </row>
    <row r="35" customFormat="1" ht="147.75" spans="1:12">
      <c r="A35" s="3">
        <v>34</v>
      </c>
      <c r="B35" s="3" t="s">
        <v>138</v>
      </c>
      <c r="C35" s="3">
        <v>48</v>
      </c>
      <c r="D35" s="3">
        <v>3</v>
      </c>
      <c r="E35" s="3" t="s">
        <v>139</v>
      </c>
      <c r="F35" s="4" t="s">
        <v>30</v>
      </c>
      <c r="G35" s="3" t="s">
        <v>125</v>
      </c>
      <c r="H35" s="3">
        <v>1000</v>
      </c>
      <c r="I35" s="3" t="s">
        <v>126</v>
      </c>
      <c r="J35" s="3" t="s">
        <v>127</v>
      </c>
      <c r="K35" s="6" t="s">
        <v>140</v>
      </c>
      <c r="L35" s="7" t="str">
        <f>_xlfn.DISPIMG("ID_733B62494FEA495D97565084DA6704EC",1)</f>
        <v>=DISPIMG("ID_733B62494FEA495D97565084DA6704EC",1)</v>
      </c>
    </row>
    <row r="36" customFormat="1" ht="358.05" spans="1:12">
      <c r="A36" s="3">
        <v>35</v>
      </c>
      <c r="B36" s="3" t="s">
        <v>141</v>
      </c>
      <c r="C36" s="3">
        <v>48</v>
      </c>
      <c r="D36" s="3">
        <v>3</v>
      </c>
      <c r="E36" s="3" t="s">
        <v>142</v>
      </c>
      <c r="F36" s="4" t="s">
        <v>30</v>
      </c>
      <c r="G36" s="3" t="s">
        <v>125</v>
      </c>
      <c r="H36" s="3">
        <v>1000</v>
      </c>
      <c r="I36" s="3" t="s">
        <v>126</v>
      </c>
      <c r="J36" s="3" t="s">
        <v>127</v>
      </c>
      <c r="K36" s="6" t="s">
        <v>143</v>
      </c>
      <c r="L36" s="7" t="str">
        <f>_xlfn.DISPIMG("ID_0B62966F12F941468070B406A2515ADC",1)</f>
        <v>=DISPIMG("ID_0B62966F12F941468070B406A2515ADC",1)</v>
      </c>
    </row>
    <row r="37" customFormat="1" ht="51.75" spans="1:12">
      <c r="A37" s="3">
        <v>36</v>
      </c>
      <c r="B37" s="3" t="s">
        <v>144</v>
      </c>
      <c r="C37" s="3">
        <v>48</v>
      </c>
      <c r="D37" s="3">
        <v>3</v>
      </c>
      <c r="E37" s="3" t="s">
        <v>145</v>
      </c>
      <c r="F37" s="4" t="s">
        <v>30</v>
      </c>
      <c r="G37" s="3" t="s">
        <v>125</v>
      </c>
      <c r="H37" s="3">
        <v>1000</v>
      </c>
      <c r="I37" s="3" t="s">
        <v>126</v>
      </c>
      <c r="J37" s="3" t="s">
        <v>127</v>
      </c>
      <c r="K37" s="6" t="s">
        <v>146</v>
      </c>
      <c r="L37" s="7" t="str">
        <f>_xlfn.DISPIMG("ID_DD71DE19D540469A960E957D82FD1A3F",1)</f>
        <v>=DISPIMG("ID_DD71DE19D540469A960E957D82FD1A3F",1)</v>
      </c>
    </row>
    <row r="38" customFormat="1" ht="84.75" spans="1:12">
      <c r="A38" s="3">
        <v>37</v>
      </c>
      <c r="B38" s="3" t="s">
        <v>147</v>
      </c>
      <c r="C38" s="3">
        <v>32</v>
      </c>
      <c r="D38" s="3">
        <v>2</v>
      </c>
      <c r="E38" s="3" t="s">
        <v>130</v>
      </c>
      <c r="F38" s="4" t="s">
        <v>30</v>
      </c>
      <c r="G38" s="3" t="s">
        <v>125</v>
      </c>
      <c r="H38" s="3">
        <v>1000</v>
      </c>
      <c r="I38" s="3" t="s">
        <v>126</v>
      </c>
      <c r="J38" s="3" t="s">
        <v>127</v>
      </c>
      <c r="K38" s="6" t="s">
        <v>148</v>
      </c>
      <c r="L38" s="7" t="str">
        <f>_xlfn.DISPIMG("ID_F3A1EE4463A446CEA19744BD97C47AD2",1)</f>
        <v>=DISPIMG("ID_F3A1EE4463A446CEA19744BD97C47AD2",1)</v>
      </c>
    </row>
    <row r="39" customFormat="1" ht="171" spans="1:12">
      <c r="A39" s="3">
        <v>38</v>
      </c>
      <c r="B39" s="3" t="s">
        <v>149</v>
      </c>
      <c r="C39" s="3">
        <v>48</v>
      </c>
      <c r="D39" s="3">
        <v>3</v>
      </c>
      <c r="E39" s="3" t="s">
        <v>150</v>
      </c>
      <c r="F39" s="4" t="s">
        <v>30</v>
      </c>
      <c r="G39" s="3" t="s">
        <v>125</v>
      </c>
      <c r="H39" s="3">
        <v>1000</v>
      </c>
      <c r="I39" s="3" t="s">
        <v>126</v>
      </c>
      <c r="J39" s="3" t="s">
        <v>127</v>
      </c>
      <c r="K39" s="6" t="s">
        <v>151</v>
      </c>
      <c r="L39" s="7" t="str">
        <f>_xlfn.DISPIMG("ID_B74A0C7F547F44BA80C519A917B11E65",1)</f>
        <v>=DISPIMG("ID_B74A0C7F547F44BA80C519A917B11E65",1)</v>
      </c>
    </row>
    <row r="40" customFormat="1" ht="360.2" spans="1:12">
      <c r="A40" s="3">
        <v>39</v>
      </c>
      <c r="B40" s="3" t="s">
        <v>152</v>
      </c>
      <c r="C40" s="3">
        <v>48</v>
      </c>
      <c r="D40" s="3">
        <v>3</v>
      </c>
      <c r="E40" s="3" t="s">
        <v>153</v>
      </c>
      <c r="F40" s="4" t="s">
        <v>30</v>
      </c>
      <c r="G40" s="3" t="s">
        <v>125</v>
      </c>
      <c r="H40" s="3">
        <v>1000</v>
      </c>
      <c r="I40" s="3" t="s">
        <v>126</v>
      </c>
      <c r="J40" s="3" t="s">
        <v>127</v>
      </c>
      <c r="K40" s="6" t="s">
        <v>154</v>
      </c>
      <c r="L40" s="7" t="str">
        <f>_xlfn.DISPIMG("ID_03E1E3AA56804496B9C513287DB306E7",1)</f>
        <v>=DISPIMG("ID_03E1E3AA56804496B9C513287DB306E7",1)</v>
      </c>
    </row>
    <row r="41" customFormat="1" ht="84.05" spans="1:12">
      <c r="A41" s="3">
        <v>40</v>
      </c>
      <c r="B41" s="3" t="s">
        <v>155</v>
      </c>
      <c r="C41" s="3">
        <v>48</v>
      </c>
      <c r="D41" s="3">
        <v>3</v>
      </c>
      <c r="E41" s="3" t="s">
        <v>156</v>
      </c>
      <c r="F41" s="4" t="s">
        <v>30</v>
      </c>
      <c r="G41" s="3" t="s">
        <v>125</v>
      </c>
      <c r="H41" s="3">
        <v>1000</v>
      </c>
      <c r="I41" s="3" t="s">
        <v>126</v>
      </c>
      <c r="J41" s="3" t="s">
        <v>127</v>
      </c>
      <c r="K41" s="6" t="s">
        <v>157</v>
      </c>
      <c r="L41" s="7" t="str">
        <f>_xlfn.DISPIMG("ID_67D9CA14CF72414AAB1B3B54E89D3554",1)</f>
        <v>=DISPIMG("ID_67D9CA14CF72414AAB1B3B54E89D3554",1)</v>
      </c>
    </row>
    <row r="42" customFormat="1" ht="84.05" spans="1:12">
      <c r="A42" s="3">
        <v>41</v>
      </c>
      <c r="B42" s="3" t="s">
        <v>158</v>
      </c>
      <c r="C42" s="3">
        <v>48</v>
      </c>
      <c r="D42" s="3">
        <v>3</v>
      </c>
      <c r="E42" s="3" t="s">
        <v>156</v>
      </c>
      <c r="F42" s="4" t="s">
        <v>30</v>
      </c>
      <c r="G42" s="3" t="s">
        <v>125</v>
      </c>
      <c r="H42" s="3">
        <v>1000</v>
      </c>
      <c r="I42" s="3" t="s">
        <v>126</v>
      </c>
      <c r="J42" s="3" t="s">
        <v>127</v>
      </c>
      <c r="K42" s="6" t="s">
        <v>159</v>
      </c>
      <c r="L42" s="7" t="str">
        <f>_xlfn.DISPIMG("ID_AD04D4109D7D4852911454FDA089813F",1)</f>
        <v>=DISPIMG("ID_AD04D4109D7D4852911454FDA089813F",1)</v>
      </c>
    </row>
    <row r="43" customFormat="1" ht="68.25" spans="1:12">
      <c r="A43" s="3">
        <v>42</v>
      </c>
      <c r="B43" s="3" t="s">
        <v>160</v>
      </c>
      <c r="C43" s="3">
        <v>64</v>
      </c>
      <c r="D43" s="3">
        <v>4</v>
      </c>
      <c r="E43" s="3" t="s">
        <v>161</v>
      </c>
      <c r="F43" s="4" t="s">
        <v>30</v>
      </c>
      <c r="G43" s="3" t="s">
        <v>125</v>
      </c>
      <c r="H43" s="3">
        <v>1000</v>
      </c>
      <c r="I43" s="3" t="s">
        <v>126</v>
      </c>
      <c r="J43" s="3" t="s">
        <v>127</v>
      </c>
      <c r="K43" s="6" t="s">
        <v>162</v>
      </c>
      <c r="L43" s="7" t="str">
        <f>_xlfn.DISPIMG("ID_D8A08A7BB5714CA0BDBE0CD25F258499",1)</f>
        <v>=DISPIMG("ID_D8A08A7BB5714CA0BDBE0CD25F258499",1)</v>
      </c>
    </row>
    <row r="44" customFormat="1" ht="109.55" spans="1:12">
      <c r="A44" s="3">
        <v>43</v>
      </c>
      <c r="B44" s="3" t="s">
        <v>163</v>
      </c>
      <c r="C44" s="3">
        <v>64</v>
      </c>
      <c r="D44" s="3">
        <v>4</v>
      </c>
      <c r="E44" s="3" t="s">
        <v>161</v>
      </c>
      <c r="F44" s="4" t="s">
        <v>30</v>
      </c>
      <c r="G44" s="3" t="s">
        <v>125</v>
      </c>
      <c r="H44" s="3">
        <v>1000</v>
      </c>
      <c r="I44" s="3" t="s">
        <v>126</v>
      </c>
      <c r="J44" s="3" t="s">
        <v>127</v>
      </c>
      <c r="K44" s="6" t="s">
        <v>164</v>
      </c>
      <c r="L44" s="7" t="str">
        <f>_xlfn.DISPIMG("ID_BC5CD4847E214578A56D59B8995B146F",1)</f>
        <v>=DISPIMG("ID_BC5CD4847E214578A56D59B8995B146F",1)</v>
      </c>
    </row>
    <row r="45" customFormat="1" ht="127.55" spans="1:12">
      <c r="A45" s="3">
        <v>44</v>
      </c>
      <c r="B45" s="3" t="s">
        <v>165</v>
      </c>
      <c r="C45" s="3">
        <v>64</v>
      </c>
      <c r="D45" s="3">
        <v>4</v>
      </c>
      <c r="E45" s="3" t="s">
        <v>166</v>
      </c>
      <c r="F45" s="4" t="s">
        <v>30</v>
      </c>
      <c r="G45" s="3" t="s">
        <v>125</v>
      </c>
      <c r="H45" s="3">
        <v>1000</v>
      </c>
      <c r="I45" s="3" t="s">
        <v>126</v>
      </c>
      <c r="J45" s="3" t="s">
        <v>127</v>
      </c>
      <c r="K45" s="6" t="s">
        <v>167</v>
      </c>
      <c r="L45" s="7" t="str">
        <f>_xlfn.DISPIMG("ID_1D651E94F296482C87CF251F8E09DDB5",1)</f>
        <v>=DISPIMG("ID_1D651E94F296482C87CF251F8E09DDB5",1)</v>
      </c>
    </row>
    <row r="46" customFormat="1" ht="66.05" spans="1:12">
      <c r="A46" s="3">
        <v>45</v>
      </c>
      <c r="B46" s="3" t="s">
        <v>168</v>
      </c>
      <c r="C46" s="3">
        <v>48</v>
      </c>
      <c r="D46" s="3">
        <v>3</v>
      </c>
      <c r="E46" s="3" t="s">
        <v>166</v>
      </c>
      <c r="F46" s="4" t="s">
        <v>30</v>
      </c>
      <c r="G46" s="3" t="s">
        <v>125</v>
      </c>
      <c r="H46" s="3">
        <v>1000</v>
      </c>
      <c r="I46" s="3" t="s">
        <v>126</v>
      </c>
      <c r="J46" s="3" t="s">
        <v>127</v>
      </c>
      <c r="K46" s="6" t="s">
        <v>169</v>
      </c>
      <c r="L46" s="7" t="str">
        <f>_xlfn.DISPIMG("ID_DCB73D9C99774BD09329567F0F7506F6",1)</f>
        <v>=DISPIMG("ID_DCB73D9C99774BD09329567F0F7506F6",1)</v>
      </c>
    </row>
    <row r="47" customFormat="1" ht="229.55" spans="1:12">
      <c r="A47" s="3">
        <v>46</v>
      </c>
      <c r="B47" s="3" t="s">
        <v>170</v>
      </c>
      <c r="C47" s="3">
        <v>48</v>
      </c>
      <c r="D47" s="3">
        <v>3</v>
      </c>
      <c r="E47" s="3" t="s">
        <v>171</v>
      </c>
      <c r="F47" s="4" t="s">
        <v>30</v>
      </c>
      <c r="G47" s="3" t="s">
        <v>125</v>
      </c>
      <c r="H47" s="3">
        <v>1000</v>
      </c>
      <c r="I47" s="3" t="s">
        <v>126</v>
      </c>
      <c r="J47" s="3" t="s">
        <v>127</v>
      </c>
      <c r="K47" s="6" t="s">
        <v>172</v>
      </c>
      <c r="L47" s="7" t="str">
        <f>_xlfn.DISPIMG("ID_B07C3BF3A056493C9FC1A457E133425D",1)</f>
        <v>=DISPIMG("ID_B07C3BF3A056493C9FC1A457E133425D",1)</v>
      </c>
    </row>
    <row r="48" customFormat="1" ht="45.05" spans="1:12">
      <c r="A48" s="3">
        <v>47</v>
      </c>
      <c r="B48" s="3" t="s">
        <v>173</v>
      </c>
      <c r="C48" s="3">
        <v>64</v>
      </c>
      <c r="D48" s="3">
        <v>4</v>
      </c>
      <c r="E48" s="3" t="s">
        <v>171</v>
      </c>
      <c r="F48" s="4" t="s">
        <v>30</v>
      </c>
      <c r="G48" s="3" t="s">
        <v>125</v>
      </c>
      <c r="H48" s="3">
        <v>1000</v>
      </c>
      <c r="I48" s="3" t="s">
        <v>126</v>
      </c>
      <c r="J48" s="3" t="s">
        <v>127</v>
      </c>
      <c r="K48" s="6" t="s">
        <v>174</v>
      </c>
      <c r="L48" s="7" t="str">
        <f>_xlfn.DISPIMG("ID_46941579FF9342178DA295232E0E49FC",1)</f>
        <v>=DISPIMG("ID_46941579FF9342178DA295232E0E49FC",1)</v>
      </c>
    </row>
    <row r="49" customFormat="1" ht="84.75" spans="1:12">
      <c r="A49" s="3">
        <v>48</v>
      </c>
      <c r="B49" s="3" t="s">
        <v>175</v>
      </c>
      <c r="C49" s="3">
        <v>64</v>
      </c>
      <c r="D49" s="3">
        <v>4</v>
      </c>
      <c r="E49" s="3" t="s">
        <v>176</v>
      </c>
      <c r="F49" s="4" t="s">
        <v>30</v>
      </c>
      <c r="G49" s="3" t="s">
        <v>125</v>
      </c>
      <c r="H49" s="3">
        <v>1000</v>
      </c>
      <c r="I49" s="3" t="s">
        <v>126</v>
      </c>
      <c r="J49" s="3" t="s">
        <v>127</v>
      </c>
      <c r="K49" s="6" t="s">
        <v>177</v>
      </c>
      <c r="L49" s="7" t="str">
        <f>_xlfn.DISPIMG("ID_85AD48B29A10456B983639614D852BB6",1)</f>
        <v>=DISPIMG("ID_85AD48B29A10456B983639614D852BB6",1)</v>
      </c>
    </row>
    <row r="50" customFormat="1" ht="134.25" spans="1:12">
      <c r="A50" s="3">
        <v>49</v>
      </c>
      <c r="B50" s="3" t="s">
        <v>178</v>
      </c>
      <c r="C50" s="3">
        <v>48</v>
      </c>
      <c r="D50" s="3">
        <v>3</v>
      </c>
      <c r="E50" s="3" t="s">
        <v>179</v>
      </c>
      <c r="F50" s="4" t="s">
        <v>30</v>
      </c>
      <c r="G50" s="3" t="s">
        <v>125</v>
      </c>
      <c r="H50" s="3">
        <v>1000</v>
      </c>
      <c r="I50" s="3" t="s">
        <v>126</v>
      </c>
      <c r="J50" s="3" t="s">
        <v>127</v>
      </c>
      <c r="K50" s="6" t="s">
        <v>180</v>
      </c>
      <c r="L50" s="7" t="str">
        <f>_xlfn.DISPIMG("ID_3A5CED6A7C434451985456A388994DE4",1)</f>
        <v>=DISPIMG("ID_3A5CED6A7C434451985456A388994DE4",1)</v>
      </c>
    </row>
    <row r="51" customFormat="1" ht="101.25" spans="1:12">
      <c r="A51" s="3">
        <v>50</v>
      </c>
      <c r="B51" s="3" t="s">
        <v>181</v>
      </c>
      <c r="C51" s="3">
        <v>64</v>
      </c>
      <c r="D51" s="3">
        <v>4</v>
      </c>
      <c r="E51" s="3" t="s">
        <v>182</v>
      </c>
      <c r="F51" s="4" t="s">
        <v>30</v>
      </c>
      <c r="G51" s="3" t="s">
        <v>125</v>
      </c>
      <c r="H51" s="3">
        <v>1000</v>
      </c>
      <c r="I51" s="3" t="s">
        <v>126</v>
      </c>
      <c r="J51" s="3" t="s">
        <v>127</v>
      </c>
      <c r="K51" s="6" t="s">
        <v>183</v>
      </c>
      <c r="L51" s="7" t="str">
        <f>_xlfn.DISPIMG("ID_F1332364285E4AD28327DF8394832FC9",1)</f>
        <v>=DISPIMG("ID_F1332364285E4AD28327DF8394832FC9",1)</v>
      </c>
    </row>
    <row r="52" customFormat="1" ht="134.25" spans="1:12">
      <c r="A52" s="3">
        <v>51</v>
      </c>
      <c r="B52" s="3" t="s">
        <v>184</v>
      </c>
      <c r="C52" s="3">
        <v>32</v>
      </c>
      <c r="D52" s="3">
        <v>2</v>
      </c>
      <c r="E52" s="3" t="s">
        <v>185</v>
      </c>
      <c r="F52" s="4" t="s">
        <v>30</v>
      </c>
      <c r="G52" s="3" t="s">
        <v>125</v>
      </c>
      <c r="H52" s="3">
        <v>1000</v>
      </c>
      <c r="I52" s="3" t="s">
        <v>126</v>
      </c>
      <c r="J52" s="3" t="s">
        <v>127</v>
      </c>
      <c r="K52" s="6" t="s">
        <v>186</v>
      </c>
      <c r="L52" s="7" t="str">
        <f>_xlfn.DISPIMG("ID_DB4F36495E8E45968B91E94436475527",1)</f>
        <v>=DISPIMG("ID_DB4F36495E8E45968B91E94436475527",1)</v>
      </c>
    </row>
    <row r="53" customFormat="1" ht="101.25" spans="1:12">
      <c r="A53" s="3">
        <v>52</v>
      </c>
      <c r="B53" s="3" t="s">
        <v>187</v>
      </c>
      <c r="C53" s="3">
        <v>32</v>
      </c>
      <c r="D53" s="3">
        <v>2</v>
      </c>
      <c r="E53" s="3" t="s">
        <v>188</v>
      </c>
      <c r="F53" s="4" t="s">
        <v>30</v>
      </c>
      <c r="G53" s="3" t="s">
        <v>125</v>
      </c>
      <c r="H53" s="3">
        <v>1000</v>
      </c>
      <c r="I53" s="3" t="s">
        <v>126</v>
      </c>
      <c r="J53" s="3" t="s">
        <v>127</v>
      </c>
      <c r="K53" s="6" t="s">
        <v>189</v>
      </c>
      <c r="L53" s="7" t="str">
        <f>_xlfn.DISPIMG("ID_4DC2AB4D2C544FFDBF99ECCB64173F78",1)</f>
        <v>=DISPIMG("ID_4DC2AB4D2C544FFDBF99ECCB64173F78",1)</v>
      </c>
    </row>
    <row r="54" customFormat="1" ht="101.25" spans="1:12">
      <c r="A54" s="3">
        <v>53</v>
      </c>
      <c r="B54" s="3" t="s">
        <v>190</v>
      </c>
      <c r="C54" s="3">
        <v>32</v>
      </c>
      <c r="D54" s="3">
        <v>2</v>
      </c>
      <c r="E54" s="3" t="s">
        <v>136</v>
      </c>
      <c r="F54" s="4" t="s">
        <v>30</v>
      </c>
      <c r="G54" s="3" t="s">
        <v>125</v>
      </c>
      <c r="H54" s="3">
        <v>1000</v>
      </c>
      <c r="I54" s="3" t="s">
        <v>126</v>
      </c>
      <c r="J54" s="3" t="s">
        <v>127</v>
      </c>
      <c r="K54" s="6" t="s">
        <v>191</v>
      </c>
      <c r="L54" s="7" t="str">
        <f>_xlfn.DISPIMG("ID_E4A717AE318940C48877EB0CBC870E34",1)</f>
        <v>=DISPIMG("ID_E4A717AE318940C48877EB0CBC870E34",1)</v>
      </c>
    </row>
    <row r="55" customFormat="1" ht="101.25" spans="1:12">
      <c r="A55" s="3">
        <v>54</v>
      </c>
      <c r="B55" s="3" t="s">
        <v>192</v>
      </c>
      <c r="C55" s="3">
        <v>32</v>
      </c>
      <c r="D55" s="3">
        <v>2</v>
      </c>
      <c r="E55" s="3" t="s">
        <v>193</v>
      </c>
      <c r="F55" s="4" t="s">
        <v>30</v>
      </c>
      <c r="G55" s="3" t="s">
        <v>125</v>
      </c>
      <c r="H55" s="3">
        <v>1000</v>
      </c>
      <c r="I55" s="3" t="s">
        <v>126</v>
      </c>
      <c r="J55" s="3" t="s">
        <v>127</v>
      </c>
      <c r="K55" s="6" t="s">
        <v>194</v>
      </c>
      <c r="L55" s="7" t="str">
        <f>_xlfn.DISPIMG("ID_BA74A5121DF0402E839E53D9FF17BD93",1)</f>
        <v>=DISPIMG("ID_BA74A5121DF0402E839E53D9FF17BD93",1)</v>
      </c>
    </row>
  </sheetData>
  <sheetProtection formatCells="0" formatColumns="0" formatRows="0" insertRows="0" insertColumns="0" insertHyperlinks="0" deleteColumns="0" deleteRows="0" sort="0" autoFilter="0" pivotTables="0"/>
  <autoFilter xmlns:etc="http://www.wps.cn/officeDocument/2017/etCustomData" ref="A1:L55" etc:filterBottomFollowUsedRange="0">
    <extLst/>
  </autoFilter>
  <pageMargins left="0.25" right="0.25" top="0.75" bottom="0.75" header="0.298611111111111" footer="0.298611111111111"/>
  <pageSetup paperSize="9" scale="65"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s P r o p s > < w o B o o k P r o p s > < b o o k S e t t i n g s   f i l e I d = " 4 4 5 3 7 0 8 5 5 1 2 4 " 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1 " / > < p i x e l a t o r L i s t   s h e e t S t i d = " 2 " / > < / p i x e l a t o r s > 
</file>

<file path=customXml/item3.xml>��< ? x m l   v e r s i o n = " 1 . 0 "   s t a n d a l o n e = " y e s " ? > < i n d e p e n d e n t V i e w s   x m l n s = " h t t p s : / / w e b . w p s . c n / e t / 2 0 1 8 / m a i n " / > 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customXml/itemProps3.xml><?xml version="1.0" encoding="utf-8"?>
<ds:datastoreItem xmlns:ds="http://schemas.openxmlformats.org/officeDocument/2006/customXml" ds:itemID="{A02B7E37-CEC0-4786-9FA4-411A3DC59612}">
  <ds:schemaRefs/>
</ds:datastoreItem>
</file>

<file path=docProps/app.xml><?xml version="1.0" encoding="utf-8"?>
<Properties xmlns="http://schemas.openxmlformats.org/officeDocument/2006/extended-properties" xmlns:vt="http://schemas.openxmlformats.org/officeDocument/2006/docPropsVTypes">
  <Application>WPS Office WWO_wpscloud_20250904173343-5eb13ec068</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HELIOS</cp:lastModifiedBy>
  <dcterms:created xsi:type="dcterms:W3CDTF">2025-08-29T10:57:00Z</dcterms:created>
  <dcterms:modified xsi:type="dcterms:W3CDTF">2025-09-25T09:15:56Z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0FBCE8796EB84158A768D4BBE038937D_11</vt:lpwstr>
  </property>
  <property fmtid="{D5CDD505-2E9C-101B-9397-08002B2CF9AE}" pid="3" name="KSOProductBuildVer">
    <vt:lpwstr>2052-12.1.0.22529</vt:lpwstr>
  </property>
</Properties>
</file>