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省内全盘计划" sheetId="1" r:id="rId1"/>
    <sheet name="省外" sheetId="3" r:id="rId2"/>
  </sheets>
  <definedNames>
    <definedName name="_xlnm._FilterDatabase" localSheetId="0" hidden="1">省内全盘计划!$A$6:$I$41</definedName>
    <definedName name="_xlnm.Print_Area" localSheetId="0">省内全盘计划!$A$1:$J$56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<sst xmlns="http://schemas.openxmlformats.org/spreadsheetml/2006/main" count="127" uniqueCount="85">
  <si>
    <t>2025年福州软件职业技术学院预测报到数</t>
  </si>
  <si>
    <t>专业
代码</t>
  </si>
  <si>
    <t>专业名称</t>
  </si>
  <si>
    <t>省内计划数</t>
  </si>
  <si>
    <t>省内预测报到数</t>
  </si>
  <si>
    <t>25省外秋季计划</t>
  </si>
  <si>
    <t>省外预测报到数</t>
  </si>
  <si>
    <t>25年转轨数</t>
  </si>
  <si>
    <t>预测报到数合计</t>
  </si>
  <si>
    <t>春季录取数</t>
  </si>
  <si>
    <t>秋季计划数</t>
  </si>
  <si>
    <t>省内招生总计</t>
  </si>
  <si>
    <t>总计</t>
  </si>
  <si>
    <t>游戏产业学院</t>
  </si>
  <si>
    <t>游戏艺术设计</t>
  </si>
  <si>
    <t>电子竞技运动与管理</t>
  </si>
  <si>
    <t>产品艺术设计</t>
  </si>
  <si>
    <t>室内艺术设计</t>
  </si>
  <si>
    <t>数字媒体技术</t>
  </si>
  <si>
    <t>虚拟现实技术应用</t>
  </si>
  <si>
    <t>动漫制作技术</t>
  </si>
  <si>
    <t>书画艺术</t>
  </si>
  <si>
    <t>运动训练</t>
  </si>
  <si>
    <t>智能建造产业学院</t>
  </si>
  <si>
    <t>建设工程管理</t>
  </si>
  <si>
    <t>建筑室内设计</t>
  </si>
  <si>
    <t>工程造价</t>
  </si>
  <si>
    <t>建筑智能化工程技术</t>
  </si>
  <si>
    <t>智能建造技术</t>
  </si>
  <si>
    <t>数字金融产业学院</t>
  </si>
  <si>
    <t>金融服务与管理</t>
  </si>
  <si>
    <t>金融科技应用</t>
  </si>
  <si>
    <t>大数据与会计</t>
  </si>
  <si>
    <t>现代物流管理</t>
  </si>
  <si>
    <t>网络营销与直播电商</t>
  </si>
  <si>
    <t>容艺影视产业学院</t>
  </si>
  <si>
    <t>视觉传达设计</t>
  </si>
  <si>
    <t>动漫设计</t>
  </si>
  <si>
    <t>网络直播与运营</t>
  </si>
  <si>
    <t>融媒体技术与运营</t>
  </si>
  <si>
    <t>现代通信产业学院</t>
  </si>
  <si>
    <t>现代通信技术</t>
  </si>
  <si>
    <t>现代移动通信技术</t>
  </si>
  <si>
    <t>智能互联网络技术</t>
  </si>
  <si>
    <t>网络规划与优化技术</t>
  </si>
  <si>
    <t>数据产业学院</t>
  </si>
  <si>
    <t>大数据技术</t>
  </si>
  <si>
    <t>区块链技术应用</t>
  </si>
  <si>
    <t>云计算技术应用</t>
  </si>
  <si>
    <t>工业软件开发技术</t>
  </si>
  <si>
    <t>智能产业学院</t>
  </si>
  <si>
    <t>软件技术</t>
  </si>
  <si>
    <t>移动互联应用技术</t>
  </si>
  <si>
    <t>信息安全技术应用</t>
  </si>
  <si>
    <t>智能产品开发与应用</t>
  </si>
  <si>
    <t>人工智能技术应用</t>
  </si>
  <si>
    <t>未来技术产业学院
（文武砂校区）</t>
  </si>
  <si>
    <t>工业机器人技术</t>
  </si>
  <si>
    <t>智能机器人技术</t>
  </si>
  <si>
    <t>工业互联网应用</t>
  </si>
  <si>
    <t>智能光电技术应用</t>
  </si>
  <si>
    <t>电子产品检测技术</t>
  </si>
  <si>
    <t>无人机应用技术</t>
  </si>
  <si>
    <t>专业代码</t>
  </si>
  <si>
    <t>合计</t>
  </si>
  <si>
    <t>2025省外计划数</t>
  </si>
  <si>
    <t>小计</t>
  </si>
  <si>
    <t>安徽</t>
  </si>
  <si>
    <t>江西</t>
  </si>
  <si>
    <t>河南</t>
  </si>
  <si>
    <t>广西</t>
  </si>
  <si>
    <t>云南</t>
  </si>
  <si>
    <t>甘肃</t>
  </si>
  <si>
    <t>四川</t>
  </si>
  <si>
    <t>贵州</t>
  </si>
  <si>
    <t>湖北</t>
  </si>
  <si>
    <t>湖南</t>
  </si>
  <si>
    <t>重庆</t>
  </si>
  <si>
    <t>广东</t>
  </si>
  <si>
    <t>文史</t>
  </si>
  <si>
    <t>理工</t>
  </si>
  <si>
    <t>历史</t>
  </si>
  <si>
    <t>物理</t>
  </si>
  <si>
    <t>分省份计划数</t>
  </si>
  <si>
    <t>未来技术产业学院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</si>
</sst>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b/>
      <sz val="14"/>
      <color theme="1"/>
      <name val="宋体"/>
      <charset val="134"/>
    </font>
    <font>
      <b/>
      <sz val="14"/>
      <color rgb="FFFF0000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5" borderId="0" xfId="0" applyFont="1" applyFill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" fontId="8" fillId="7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theme="0"/>
      </font>
    </dxf>
    <dxf>
      <font>
        <sz val="11"/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56"/>
  <sheetViews>
    <sheetView tabSelected="1" zoomScale="85" zoomScaleNormal="85" zoomScaleSheetLayoutView="85" workbookViewId="0">
      <selection activeCell="A1" sqref="A1:J1"/>
    </sheetView>
  </sheetViews>
  <sheetFormatPr defaultColWidth="8" defaultRowHeight="18.75"/>
  <cols>
    <col min="1" max="1" width="9.13333333333333" style="27" customWidth="1"/>
    <col min="2" max="2" width="24.4666666666667" style="27" customWidth="1"/>
    <col min="3" max="3" width="12.4" style="28" customWidth="1"/>
    <col min="4" max="4" width="12.4" style="2" customWidth="1"/>
    <col min="5" max="5" width="10.4" style="28" customWidth="1"/>
    <col min="6" max="7" width="13.0833333333333" style="28" customWidth="1"/>
    <col min="8" max="8" width="11.3166666666667" style="28" customWidth="1"/>
    <col min="9" max="9" width="10.4" style="28" customWidth="1"/>
    <col min="10" max="10" width="11.6166666666667" style="28" customWidth="1"/>
    <col min="11" max="11" width="13.7333333333333" style="27" customWidth="1"/>
    <col min="12" max="12" width="8.8" style="27" customWidth="1"/>
    <col min="13" max="16369" width="8" style="27" customWidth="1"/>
    <col min="16370" max="16384" width="8" style="27"/>
  </cols>
  <sheetData>
    <row r="1" ht="32" customHeight="1" spans="1:10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>
      <c r="A2" s="30" t="s">
        <v>1</v>
      </c>
      <c r="B2" s="31" t="s">
        <v>2</v>
      </c>
      <c r="C2" s="32" t="s">
        <v>3</v>
      </c>
      <c r="D2" s="32"/>
      <c r="E2" s="32"/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</row>
    <row r="3" ht="48.4" customHeight="1" spans="1:10">
      <c r="A3" s="30"/>
      <c r="B3" s="31"/>
      <c r="C3" s="33" t="s">
        <v>9</v>
      </c>
      <c r="D3" s="30" t="s">
        <v>10</v>
      </c>
      <c r="E3" s="30" t="s">
        <v>11</v>
      </c>
      <c r="F3" s="30"/>
      <c r="G3" s="30"/>
      <c r="H3" s="30"/>
      <c r="I3" s="30"/>
      <c r="J3" s="30"/>
    </row>
    <row r="4" spans="1:10">
      <c r="A4" s="30" t="s">
        <v>12</v>
      </c>
      <c r="B4" s="30"/>
      <c r="C4" s="34">
        <v>3065</v>
      </c>
      <c r="D4" s="34">
        <v>2286</v>
      </c>
      <c r="E4" s="34">
        <f t="shared" ref="E4:J4" si="0">E6+E16+E22+E28+E33+E38+E43+E50</f>
        <v>5351</v>
      </c>
      <c r="F4" s="34">
        <f t="shared" si="0"/>
        <v>4924</v>
      </c>
      <c r="G4" s="34">
        <v>869</v>
      </c>
      <c r="H4" s="34">
        <f t="shared" si="0"/>
        <v>478</v>
      </c>
      <c r="I4" s="34">
        <f t="shared" si="0"/>
        <v>557</v>
      </c>
      <c r="J4" s="34">
        <f t="shared" si="0"/>
        <v>5959</v>
      </c>
    </row>
    <row r="5" spans="1:10">
      <c r="A5" s="35" t="str">
        <f>"校本部预测报到数为"&amp;J6+J16+J22+J28+J33+J38+J43</f>
        <v>校本部预测报到数为4724</v>
      </c>
      <c r="B5" s="36"/>
      <c r="C5" s="37"/>
      <c r="D5" s="37"/>
      <c r="E5" s="37"/>
      <c r="F5" s="37"/>
      <c r="G5" s="37"/>
      <c r="H5" s="37"/>
      <c r="I5" s="37"/>
      <c r="J5" s="45"/>
    </row>
    <row r="6" spans="1:10">
      <c r="A6" s="14" t="s">
        <v>13</v>
      </c>
      <c r="B6" s="14"/>
      <c r="C6" s="23">
        <v>440</v>
      </c>
      <c r="D6" s="23">
        <v>295</v>
      </c>
      <c r="E6" s="23">
        <f t="shared" ref="E6:H6" si="1">SUM(E7:E15)</f>
        <v>735</v>
      </c>
      <c r="F6" s="38">
        <f t="shared" si="1"/>
        <v>677</v>
      </c>
      <c r="G6" s="23">
        <f t="shared" si="1"/>
        <v>0</v>
      </c>
      <c r="H6" s="23">
        <f t="shared" si="1"/>
        <v>0</v>
      </c>
      <c r="I6" s="46">
        <v>280</v>
      </c>
      <c r="J6" s="38">
        <f>SUM(J7:J15)</f>
        <v>957</v>
      </c>
    </row>
    <row r="7" spans="1:10">
      <c r="A7" s="21">
        <v>550109</v>
      </c>
      <c r="B7" s="21" t="s">
        <v>14</v>
      </c>
      <c r="C7" s="19">
        <v>50</v>
      </c>
      <c r="D7" s="19">
        <v>30</v>
      </c>
      <c r="E7" s="19">
        <f t="shared" ref="E7:E15" si="2">C7+D7</f>
        <v>80</v>
      </c>
      <c r="F7" s="39">
        <v>74</v>
      </c>
      <c r="G7" s="19"/>
      <c r="H7" s="19"/>
      <c r="I7" s="19"/>
      <c r="J7" s="47">
        <f t="shared" ref="J7:J15" si="3">F7+H7+I7</f>
        <v>74</v>
      </c>
    </row>
    <row r="8" spans="1:10">
      <c r="A8" s="21">
        <v>570312</v>
      </c>
      <c r="B8" s="22" t="s">
        <v>15</v>
      </c>
      <c r="C8" s="19">
        <v>60</v>
      </c>
      <c r="D8" s="19">
        <v>55</v>
      </c>
      <c r="E8" s="19">
        <f t="shared" si="2"/>
        <v>115</v>
      </c>
      <c r="F8" s="39">
        <v>106</v>
      </c>
      <c r="G8" s="19"/>
      <c r="H8" s="19"/>
      <c r="I8" s="19"/>
      <c r="J8" s="47">
        <f t="shared" si="3"/>
        <v>106</v>
      </c>
    </row>
    <row r="9" spans="1:10">
      <c r="A9" s="21">
        <v>550104</v>
      </c>
      <c r="B9" s="21" t="s">
        <v>16</v>
      </c>
      <c r="C9" s="19">
        <v>40</v>
      </c>
      <c r="D9" s="19">
        <v>30</v>
      </c>
      <c r="E9" s="19">
        <f t="shared" si="2"/>
        <v>70</v>
      </c>
      <c r="F9" s="39">
        <v>64</v>
      </c>
      <c r="G9" s="19"/>
      <c r="H9" s="19"/>
      <c r="I9" s="19"/>
      <c r="J9" s="47">
        <f t="shared" si="3"/>
        <v>64</v>
      </c>
    </row>
    <row r="10" spans="1:10">
      <c r="A10" s="21">
        <v>550114</v>
      </c>
      <c r="B10" s="21" t="s">
        <v>17</v>
      </c>
      <c r="C10" s="19">
        <v>50</v>
      </c>
      <c r="D10" s="19">
        <v>30</v>
      </c>
      <c r="E10" s="19">
        <f t="shared" si="2"/>
        <v>80</v>
      </c>
      <c r="F10" s="39">
        <v>74</v>
      </c>
      <c r="G10" s="19"/>
      <c r="H10" s="19"/>
      <c r="I10" s="19"/>
      <c r="J10" s="47">
        <f t="shared" si="3"/>
        <v>74</v>
      </c>
    </row>
    <row r="11" spans="1:10">
      <c r="A11" s="21">
        <v>510204</v>
      </c>
      <c r="B11" s="18" t="s">
        <v>18</v>
      </c>
      <c r="C11" s="19">
        <v>55</v>
      </c>
      <c r="D11" s="19">
        <v>35</v>
      </c>
      <c r="E11" s="19">
        <f t="shared" si="2"/>
        <v>90</v>
      </c>
      <c r="F11" s="39">
        <v>83</v>
      </c>
      <c r="G11" s="19"/>
      <c r="H11" s="19"/>
      <c r="I11" s="19">
        <v>118</v>
      </c>
      <c r="J11" s="47">
        <f t="shared" si="3"/>
        <v>201</v>
      </c>
    </row>
    <row r="12" spans="1:10">
      <c r="A12" s="21">
        <v>510208</v>
      </c>
      <c r="B12" s="21" t="s">
        <v>19</v>
      </c>
      <c r="C12" s="19">
        <v>75</v>
      </c>
      <c r="D12" s="19">
        <v>45</v>
      </c>
      <c r="E12" s="19">
        <f t="shared" si="2"/>
        <v>120</v>
      </c>
      <c r="F12" s="39">
        <v>110</v>
      </c>
      <c r="G12" s="19"/>
      <c r="H12" s="19"/>
      <c r="I12" s="19"/>
      <c r="J12" s="47">
        <f t="shared" si="3"/>
        <v>110</v>
      </c>
    </row>
    <row r="13" spans="1:10">
      <c r="A13" s="21">
        <v>510215</v>
      </c>
      <c r="B13" s="21" t="s">
        <v>20</v>
      </c>
      <c r="C13" s="19">
        <v>55</v>
      </c>
      <c r="D13" s="19">
        <v>35</v>
      </c>
      <c r="E13" s="19">
        <f t="shared" si="2"/>
        <v>90</v>
      </c>
      <c r="F13" s="39">
        <v>83</v>
      </c>
      <c r="G13" s="19"/>
      <c r="H13" s="19"/>
      <c r="I13" s="19">
        <v>162</v>
      </c>
      <c r="J13" s="47">
        <f t="shared" si="3"/>
        <v>245</v>
      </c>
    </row>
    <row r="14" spans="1:10">
      <c r="A14" s="21">
        <v>550107</v>
      </c>
      <c r="B14" s="40" t="s">
        <v>21</v>
      </c>
      <c r="C14" s="19">
        <v>25</v>
      </c>
      <c r="D14" s="19">
        <v>10</v>
      </c>
      <c r="E14" s="19">
        <f t="shared" si="2"/>
        <v>35</v>
      </c>
      <c r="F14" s="39">
        <v>32</v>
      </c>
      <c r="G14" s="19"/>
      <c r="H14" s="19"/>
      <c r="I14" s="19"/>
      <c r="J14" s="47">
        <f t="shared" si="3"/>
        <v>32</v>
      </c>
    </row>
    <row r="15" spans="1:10">
      <c r="A15" s="21">
        <v>570303</v>
      </c>
      <c r="B15" s="18" t="s">
        <v>22</v>
      </c>
      <c r="C15" s="19">
        <v>30</v>
      </c>
      <c r="D15" s="19">
        <v>25</v>
      </c>
      <c r="E15" s="19">
        <f t="shared" si="2"/>
        <v>55</v>
      </c>
      <c r="F15" s="39">
        <v>51</v>
      </c>
      <c r="G15" s="19"/>
      <c r="H15" s="19"/>
      <c r="I15" s="19"/>
      <c r="J15" s="47">
        <f t="shared" si="3"/>
        <v>51</v>
      </c>
    </row>
    <row r="16" spans="1:10">
      <c r="A16" s="14" t="s">
        <v>23</v>
      </c>
      <c r="B16" s="14"/>
      <c r="C16" s="23">
        <v>270</v>
      </c>
      <c r="D16" s="23">
        <v>170</v>
      </c>
      <c r="E16" s="23">
        <f t="shared" ref="E16:H16" si="4">SUM(E17:E21)</f>
        <v>440</v>
      </c>
      <c r="F16" s="38">
        <f t="shared" si="4"/>
        <v>404</v>
      </c>
      <c r="G16" s="23">
        <f t="shared" si="4"/>
        <v>0</v>
      </c>
      <c r="H16" s="23">
        <f t="shared" si="4"/>
        <v>0</v>
      </c>
      <c r="I16" s="46">
        <v>115</v>
      </c>
      <c r="J16" s="38">
        <f>SUM(J17:J21)</f>
        <v>519</v>
      </c>
    </row>
    <row r="17" spans="1:10">
      <c r="A17" s="21">
        <v>440502</v>
      </c>
      <c r="B17" s="21" t="s">
        <v>24</v>
      </c>
      <c r="C17" s="19">
        <v>40</v>
      </c>
      <c r="D17" s="19">
        <v>20</v>
      </c>
      <c r="E17" s="19">
        <f t="shared" ref="E17:E21" si="5">C17+D17</f>
        <v>60</v>
      </c>
      <c r="F17" s="39">
        <v>55</v>
      </c>
      <c r="G17" s="20"/>
      <c r="H17" s="19"/>
      <c r="I17" s="19"/>
      <c r="J17" s="47">
        <f t="shared" ref="J17:J21" si="6">F17+H17+I17</f>
        <v>55</v>
      </c>
    </row>
    <row r="18" spans="1:10">
      <c r="A18" s="21">
        <v>440106</v>
      </c>
      <c r="B18" s="18" t="s">
        <v>25</v>
      </c>
      <c r="C18" s="19">
        <v>50</v>
      </c>
      <c r="D18" s="19">
        <v>30</v>
      </c>
      <c r="E18" s="19">
        <f t="shared" si="5"/>
        <v>80</v>
      </c>
      <c r="F18" s="39">
        <v>74</v>
      </c>
      <c r="G18" s="20"/>
      <c r="H18" s="19"/>
      <c r="I18" s="19">
        <v>115</v>
      </c>
      <c r="J18" s="47">
        <f t="shared" si="6"/>
        <v>189</v>
      </c>
    </row>
    <row r="19" spans="1:10">
      <c r="A19" s="21">
        <v>440501</v>
      </c>
      <c r="B19" s="41" t="s">
        <v>26</v>
      </c>
      <c r="C19" s="19">
        <v>70</v>
      </c>
      <c r="D19" s="19">
        <v>50</v>
      </c>
      <c r="E19" s="19">
        <f t="shared" si="5"/>
        <v>120</v>
      </c>
      <c r="F19" s="39">
        <v>110</v>
      </c>
      <c r="G19" s="20"/>
      <c r="H19" s="19"/>
      <c r="I19" s="19"/>
      <c r="J19" s="47">
        <f t="shared" si="6"/>
        <v>110</v>
      </c>
    </row>
    <row r="20" spans="1:10">
      <c r="A20" s="21">
        <v>440404</v>
      </c>
      <c r="B20" s="41" t="s">
        <v>27</v>
      </c>
      <c r="C20" s="19">
        <v>40</v>
      </c>
      <c r="D20" s="42">
        <v>20</v>
      </c>
      <c r="E20" s="19">
        <f t="shared" si="5"/>
        <v>60</v>
      </c>
      <c r="F20" s="39">
        <v>55</v>
      </c>
      <c r="G20" s="20"/>
      <c r="H20" s="19"/>
      <c r="I20" s="19"/>
      <c r="J20" s="47">
        <f t="shared" si="6"/>
        <v>55</v>
      </c>
    </row>
    <row r="21" s="26" customFormat="1" spans="1:10">
      <c r="A21" s="22">
        <v>440304</v>
      </c>
      <c r="B21" s="22" t="s">
        <v>28</v>
      </c>
      <c r="C21" s="19">
        <v>70</v>
      </c>
      <c r="D21" s="19">
        <v>50</v>
      </c>
      <c r="E21" s="19">
        <f t="shared" si="5"/>
        <v>120</v>
      </c>
      <c r="F21" s="39">
        <v>110</v>
      </c>
      <c r="G21" s="20"/>
      <c r="H21" s="19"/>
      <c r="I21" s="19"/>
      <c r="J21" s="47">
        <f t="shared" si="6"/>
        <v>110</v>
      </c>
    </row>
    <row r="22" spans="1:10">
      <c r="A22" s="14" t="s">
        <v>29</v>
      </c>
      <c r="B22" s="14"/>
      <c r="C22" s="23">
        <v>280</v>
      </c>
      <c r="D22" s="23">
        <v>185</v>
      </c>
      <c r="E22" s="23">
        <f t="shared" ref="E22:H22" si="7">SUM(E23:E27)</f>
        <v>465</v>
      </c>
      <c r="F22" s="38">
        <f t="shared" si="7"/>
        <v>427</v>
      </c>
      <c r="G22" s="23">
        <f t="shared" si="7"/>
        <v>0</v>
      </c>
      <c r="H22" s="23">
        <f t="shared" si="7"/>
        <v>0</v>
      </c>
      <c r="I22" s="46">
        <v>108</v>
      </c>
      <c r="J22" s="38">
        <f>SUM(J23:J27)</f>
        <v>535</v>
      </c>
    </row>
    <row r="23" spans="1:10">
      <c r="A23" s="21">
        <v>530201</v>
      </c>
      <c r="B23" s="18" t="s">
        <v>30</v>
      </c>
      <c r="C23" s="19">
        <v>35</v>
      </c>
      <c r="D23" s="19">
        <v>25</v>
      </c>
      <c r="E23" s="19">
        <f t="shared" ref="E23:E27" si="8">C23+D23</f>
        <v>60</v>
      </c>
      <c r="F23" s="39">
        <v>55</v>
      </c>
      <c r="G23" s="20"/>
      <c r="H23" s="19"/>
      <c r="I23" s="19">
        <v>29</v>
      </c>
      <c r="J23" s="48">
        <v>84</v>
      </c>
    </row>
    <row r="24" spans="1:10">
      <c r="A24" s="21">
        <v>530202</v>
      </c>
      <c r="B24" s="21" t="s">
        <v>31</v>
      </c>
      <c r="C24" s="19">
        <v>35</v>
      </c>
      <c r="D24" s="19">
        <v>20</v>
      </c>
      <c r="E24" s="19">
        <f t="shared" si="8"/>
        <v>55</v>
      </c>
      <c r="F24" s="39">
        <v>51</v>
      </c>
      <c r="G24" s="20"/>
      <c r="H24" s="19"/>
      <c r="I24" s="19"/>
      <c r="J24" s="48">
        <v>51</v>
      </c>
    </row>
    <row r="25" spans="1:10">
      <c r="A25" s="21">
        <v>530302</v>
      </c>
      <c r="B25" s="18" t="s">
        <v>32</v>
      </c>
      <c r="C25" s="19">
        <v>100</v>
      </c>
      <c r="D25" s="19">
        <v>70</v>
      </c>
      <c r="E25" s="19">
        <f t="shared" si="8"/>
        <v>170</v>
      </c>
      <c r="F25" s="39">
        <v>156</v>
      </c>
      <c r="G25" s="20"/>
      <c r="H25" s="19"/>
      <c r="I25" s="19">
        <v>47</v>
      </c>
      <c r="J25" s="48">
        <v>203</v>
      </c>
    </row>
    <row r="26" spans="1:10">
      <c r="A26" s="21">
        <v>530802</v>
      </c>
      <c r="B26" s="21" t="s">
        <v>33</v>
      </c>
      <c r="C26" s="19">
        <v>35</v>
      </c>
      <c r="D26" s="19">
        <v>25</v>
      </c>
      <c r="E26" s="19">
        <f t="shared" si="8"/>
        <v>60</v>
      </c>
      <c r="F26" s="39">
        <v>55</v>
      </c>
      <c r="G26" s="20"/>
      <c r="H26" s="19"/>
      <c r="I26" s="19">
        <v>32</v>
      </c>
      <c r="J26" s="48">
        <v>87</v>
      </c>
    </row>
    <row r="27" s="26" customFormat="1" spans="1:10">
      <c r="A27" s="22">
        <v>530704</v>
      </c>
      <c r="B27" s="22" t="s">
        <v>34</v>
      </c>
      <c r="C27" s="19">
        <v>75</v>
      </c>
      <c r="D27" s="19">
        <v>45</v>
      </c>
      <c r="E27" s="19">
        <f t="shared" si="8"/>
        <v>120</v>
      </c>
      <c r="F27" s="39">
        <v>110</v>
      </c>
      <c r="G27" s="20"/>
      <c r="H27" s="19"/>
      <c r="I27" s="19"/>
      <c r="J27" s="48">
        <v>110</v>
      </c>
    </row>
    <row r="28" spans="1:10">
      <c r="A28" s="43" t="s">
        <v>35</v>
      </c>
      <c r="B28" s="43"/>
      <c r="C28" s="23">
        <v>305</v>
      </c>
      <c r="D28" s="23">
        <v>215</v>
      </c>
      <c r="E28" s="23">
        <f t="shared" ref="E28:H28" si="9">SUM(E29:E32)</f>
        <v>520</v>
      </c>
      <c r="F28" s="38">
        <f t="shared" si="9"/>
        <v>479</v>
      </c>
      <c r="G28" s="23">
        <f t="shared" si="9"/>
        <v>0</v>
      </c>
      <c r="H28" s="23">
        <f t="shared" si="9"/>
        <v>0</v>
      </c>
      <c r="I28" s="46">
        <v>0</v>
      </c>
      <c r="J28" s="38">
        <f>SUM(J29:J32)</f>
        <v>479</v>
      </c>
    </row>
    <row r="29" spans="1:10">
      <c r="A29" s="21">
        <v>550102</v>
      </c>
      <c r="B29" s="18" t="s">
        <v>36</v>
      </c>
      <c r="C29" s="19">
        <v>55</v>
      </c>
      <c r="D29" s="19">
        <v>35</v>
      </c>
      <c r="E29" s="19">
        <f t="shared" ref="E29:E32" si="10">C29+D29</f>
        <v>90</v>
      </c>
      <c r="F29" s="39">
        <v>83</v>
      </c>
      <c r="G29" s="20"/>
      <c r="H29" s="19"/>
      <c r="I29" s="19"/>
      <c r="J29" s="48">
        <v>83</v>
      </c>
    </row>
    <row r="30" spans="1:10">
      <c r="A30" s="21">
        <v>550116</v>
      </c>
      <c r="B30" s="18" t="s">
        <v>37</v>
      </c>
      <c r="C30" s="19">
        <v>80</v>
      </c>
      <c r="D30" s="19">
        <v>50</v>
      </c>
      <c r="E30" s="19">
        <f t="shared" si="10"/>
        <v>130</v>
      </c>
      <c r="F30" s="39">
        <v>120</v>
      </c>
      <c r="G30" s="20"/>
      <c r="H30" s="19"/>
      <c r="I30" s="19"/>
      <c r="J30" s="48">
        <v>120</v>
      </c>
    </row>
    <row r="31" spans="1:10">
      <c r="A31" s="17">
        <v>560214</v>
      </c>
      <c r="B31" s="40" t="s">
        <v>38</v>
      </c>
      <c r="C31" s="19">
        <v>140</v>
      </c>
      <c r="D31" s="19">
        <v>100</v>
      </c>
      <c r="E31" s="19">
        <f t="shared" si="10"/>
        <v>240</v>
      </c>
      <c r="F31" s="39">
        <v>221</v>
      </c>
      <c r="G31" s="20"/>
      <c r="H31" s="19"/>
      <c r="I31" s="19"/>
      <c r="J31" s="48">
        <v>221</v>
      </c>
    </row>
    <row r="32" spans="1:10">
      <c r="A32" s="17">
        <v>560213</v>
      </c>
      <c r="B32" s="40" t="s">
        <v>39</v>
      </c>
      <c r="C32" s="19">
        <v>30</v>
      </c>
      <c r="D32" s="42">
        <v>30</v>
      </c>
      <c r="E32" s="19">
        <f t="shared" si="10"/>
        <v>60</v>
      </c>
      <c r="F32" s="39">
        <v>55</v>
      </c>
      <c r="G32" s="20"/>
      <c r="H32" s="19"/>
      <c r="I32" s="19"/>
      <c r="J32" s="48">
        <v>55</v>
      </c>
    </row>
    <row r="33" spans="1:10">
      <c r="A33" s="14" t="s">
        <v>40</v>
      </c>
      <c r="B33" s="14"/>
      <c r="C33" s="23">
        <v>340</v>
      </c>
      <c r="D33" s="23">
        <v>260</v>
      </c>
      <c r="E33" s="23">
        <f t="shared" ref="E33:H33" si="11">SUM(E34:E37)</f>
        <v>600</v>
      </c>
      <c r="F33" s="38">
        <f t="shared" si="11"/>
        <v>552</v>
      </c>
      <c r="G33" s="23">
        <f t="shared" si="11"/>
        <v>0</v>
      </c>
      <c r="H33" s="23">
        <f t="shared" si="11"/>
        <v>0</v>
      </c>
      <c r="I33" s="46">
        <v>0</v>
      </c>
      <c r="J33" s="38">
        <f>SUM(J34:J37)</f>
        <v>552</v>
      </c>
    </row>
    <row r="34" spans="1:10">
      <c r="A34" s="17">
        <v>510301</v>
      </c>
      <c r="B34" s="18" t="s">
        <v>41</v>
      </c>
      <c r="C34" s="19">
        <v>50</v>
      </c>
      <c r="D34" s="19">
        <v>50</v>
      </c>
      <c r="E34" s="19">
        <f t="shared" ref="E34:E37" si="12">C34+D34</f>
        <v>100</v>
      </c>
      <c r="F34" s="39">
        <f t="shared" ref="F34:F37" si="13">E34*0.92</f>
        <v>92</v>
      </c>
      <c r="G34" s="19"/>
      <c r="H34" s="19"/>
      <c r="I34" s="19"/>
      <c r="J34" s="48">
        <v>92</v>
      </c>
    </row>
    <row r="35" spans="1:10">
      <c r="A35" s="17">
        <v>510302</v>
      </c>
      <c r="B35" s="18" t="s">
        <v>42</v>
      </c>
      <c r="C35" s="19">
        <v>120</v>
      </c>
      <c r="D35" s="19">
        <v>80</v>
      </c>
      <c r="E35" s="19">
        <f t="shared" si="12"/>
        <v>200</v>
      </c>
      <c r="F35" s="39">
        <f t="shared" si="13"/>
        <v>184</v>
      </c>
      <c r="G35" s="19"/>
      <c r="H35" s="19"/>
      <c r="I35" s="19"/>
      <c r="J35" s="48">
        <v>184</v>
      </c>
    </row>
    <row r="36" s="26" customFormat="1" spans="1:10">
      <c r="A36" s="21">
        <v>510307</v>
      </c>
      <c r="B36" s="18" t="s">
        <v>43</v>
      </c>
      <c r="C36" s="19">
        <v>50</v>
      </c>
      <c r="D36" s="19">
        <v>50</v>
      </c>
      <c r="E36" s="19">
        <f t="shared" si="12"/>
        <v>100</v>
      </c>
      <c r="F36" s="39">
        <f t="shared" si="13"/>
        <v>92</v>
      </c>
      <c r="G36" s="19"/>
      <c r="H36" s="19"/>
      <c r="I36" s="19"/>
      <c r="J36" s="48">
        <v>92</v>
      </c>
    </row>
    <row r="37" s="26" customFormat="1" spans="1:10">
      <c r="A37" s="22">
        <v>510308</v>
      </c>
      <c r="B37" s="22" t="s">
        <v>44</v>
      </c>
      <c r="C37" s="19">
        <v>120</v>
      </c>
      <c r="D37" s="19">
        <v>80</v>
      </c>
      <c r="E37" s="19">
        <f t="shared" si="12"/>
        <v>200</v>
      </c>
      <c r="F37" s="39">
        <f t="shared" si="13"/>
        <v>184</v>
      </c>
      <c r="G37" s="19"/>
      <c r="H37" s="19"/>
      <c r="I37" s="19"/>
      <c r="J37" s="48">
        <v>184</v>
      </c>
    </row>
    <row r="38" s="26" customFormat="1" spans="1:10">
      <c r="A38" s="14" t="s">
        <v>45</v>
      </c>
      <c r="B38" s="14"/>
      <c r="C38" s="23">
        <v>470</v>
      </c>
      <c r="D38" s="23">
        <v>490</v>
      </c>
      <c r="E38" s="23">
        <f t="shared" ref="E38:H38" si="14">SUM(E39:E42)</f>
        <v>960</v>
      </c>
      <c r="F38" s="38">
        <f t="shared" si="14"/>
        <v>884</v>
      </c>
      <c r="G38" s="23">
        <f t="shared" si="14"/>
        <v>0</v>
      </c>
      <c r="H38" s="23">
        <f t="shared" si="14"/>
        <v>0</v>
      </c>
      <c r="I38" s="46">
        <v>0</v>
      </c>
      <c r="J38" s="38">
        <f>SUM(J39:J42)</f>
        <v>884</v>
      </c>
    </row>
    <row r="39" s="26" customFormat="1" spans="1:10">
      <c r="A39" s="21">
        <v>510205</v>
      </c>
      <c r="B39" s="21" t="s">
        <v>46</v>
      </c>
      <c r="C39" s="19">
        <v>120</v>
      </c>
      <c r="D39" s="19">
        <v>120</v>
      </c>
      <c r="E39" s="19">
        <f t="shared" ref="E39:E42" si="15">C39+D39</f>
        <v>240</v>
      </c>
      <c r="F39" s="39">
        <v>221</v>
      </c>
      <c r="G39" s="19"/>
      <c r="H39" s="19"/>
      <c r="I39" s="19"/>
      <c r="J39" s="48">
        <v>221</v>
      </c>
    </row>
    <row r="40" s="26" customFormat="1" spans="1:10">
      <c r="A40" s="22">
        <v>510212</v>
      </c>
      <c r="B40" s="22" t="s">
        <v>47</v>
      </c>
      <c r="C40" s="19">
        <v>115</v>
      </c>
      <c r="D40" s="42">
        <v>125</v>
      </c>
      <c r="E40" s="19">
        <f t="shared" si="15"/>
        <v>240</v>
      </c>
      <c r="F40" s="39">
        <v>221</v>
      </c>
      <c r="G40" s="42"/>
      <c r="H40" s="19"/>
      <c r="I40" s="19"/>
      <c r="J40" s="48">
        <v>221</v>
      </c>
    </row>
    <row r="41" s="26" customFormat="1" spans="1:10">
      <c r="A41" s="22">
        <v>510206</v>
      </c>
      <c r="B41" s="22" t="s">
        <v>48</v>
      </c>
      <c r="C41" s="19">
        <v>120</v>
      </c>
      <c r="D41" s="19">
        <v>120</v>
      </c>
      <c r="E41" s="19">
        <f t="shared" si="15"/>
        <v>240</v>
      </c>
      <c r="F41" s="39">
        <v>221</v>
      </c>
      <c r="G41" s="19"/>
      <c r="H41" s="19"/>
      <c r="I41" s="19"/>
      <c r="J41" s="48">
        <v>221</v>
      </c>
    </row>
    <row r="42" spans="1:10">
      <c r="A42" s="21">
        <v>510214</v>
      </c>
      <c r="B42" s="22" t="s">
        <v>49</v>
      </c>
      <c r="C42" s="19">
        <v>115</v>
      </c>
      <c r="D42" s="42">
        <v>125</v>
      </c>
      <c r="E42" s="19">
        <f t="shared" si="15"/>
        <v>240</v>
      </c>
      <c r="F42" s="39">
        <v>221</v>
      </c>
      <c r="G42" s="42"/>
      <c r="H42" s="19"/>
      <c r="I42" s="19"/>
      <c r="J42" s="48">
        <v>221</v>
      </c>
    </row>
    <row r="43" spans="1:10">
      <c r="A43" s="14" t="s">
        <v>50</v>
      </c>
      <c r="B43" s="14"/>
      <c r="C43" s="23">
        <v>460</v>
      </c>
      <c r="D43" s="23">
        <v>350</v>
      </c>
      <c r="E43" s="23">
        <f t="shared" ref="E43:H43" si="16">SUM(E44:E48)</f>
        <v>810</v>
      </c>
      <c r="F43" s="38">
        <f t="shared" si="16"/>
        <v>744</v>
      </c>
      <c r="G43" s="23">
        <f t="shared" si="16"/>
        <v>0</v>
      </c>
      <c r="H43" s="23">
        <f t="shared" si="16"/>
        <v>0</v>
      </c>
      <c r="I43" s="46">
        <v>54</v>
      </c>
      <c r="J43" s="38">
        <f>SUM(J44:J48)</f>
        <v>798</v>
      </c>
    </row>
    <row r="44" spans="1:10">
      <c r="A44" s="18">
        <v>510203</v>
      </c>
      <c r="B44" s="18" t="s">
        <v>51</v>
      </c>
      <c r="C44" s="19">
        <v>150</v>
      </c>
      <c r="D44" s="42">
        <v>135</v>
      </c>
      <c r="E44" s="19">
        <f t="shared" ref="E44:E48" si="17">C44+D44</f>
        <v>285</v>
      </c>
      <c r="F44" s="39">
        <v>262</v>
      </c>
      <c r="G44" s="20"/>
      <c r="H44" s="19"/>
      <c r="I44" s="19">
        <v>54</v>
      </c>
      <c r="J44" s="48">
        <v>316</v>
      </c>
    </row>
    <row r="45" spans="1:10">
      <c r="A45" s="21">
        <v>510106</v>
      </c>
      <c r="B45" s="21" t="s">
        <v>52</v>
      </c>
      <c r="C45" s="19">
        <v>70</v>
      </c>
      <c r="D45" s="19">
        <v>50</v>
      </c>
      <c r="E45" s="19">
        <f t="shared" si="17"/>
        <v>120</v>
      </c>
      <c r="F45" s="39">
        <v>110</v>
      </c>
      <c r="G45" s="20"/>
      <c r="H45" s="19"/>
      <c r="I45" s="19"/>
      <c r="J45" s="48">
        <v>110</v>
      </c>
    </row>
    <row r="46" spans="1:10">
      <c r="A46" s="21">
        <v>510207</v>
      </c>
      <c r="B46" s="18" t="s">
        <v>53</v>
      </c>
      <c r="C46" s="19">
        <v>100</v>
      </c>
      <c r="D46" s="19">
        <v>65</v>
      </c>
      <c r="E46" s="19">
        <f t="shared" si="17"/>
        <v>165</v>
      </c>
      <c r="F46" s="39">
        <v>152</v>
      </c>
      <c r="G46" s="20"/>
      <c r="H46" s="19"/>
      <c r="I46" s="19"/>
      <c r="J46" s="48">
        <v>152</v>
      </c>
    </row>
    <row r="47" spans="1:10">
      <c r="A47" s="21">
        <v>510108</v>
      </c>
      <c r="B47" s="21" t="s">
        <v>54</v>
      </c>
      <c r="C47" s="19">
        <v>70</v>
      </c>
      <c r="D47" s="19">
        <v>50</v>
      </c>
      <c r="E47" s="19">
        <f t="shared" si="17"/>
        <v>120</v>
      </c>
      <c r="F47" s="39">
        <v>110</v>
      </c>
      <c r="G47" s="20"/>
      <c r="H47" s="19"/>
      <c r="I47" s="19"/>
      <c r="J47" s="48">
        <v>110</v>
      </c>
    </row>
    <row r="48" spans="1:10">
      <c r="A48" s="21">
        <v>510209</v>
      </c>
      <c r="B48" s="18" t="s">
        <v>55</v>
      </c>
      <c r="C48" s="19">
        <v>70</v>
      </c>
      <c r="D48" s="19">
        <v>50</v>
      </c>
      <c r="E48" s="19">
        <f t="shared" si="17"/>
        <v>120</v>
      </c>
      <c r="F48" s="39">
        <v>110</v>
      </c>
      <c r="G48" s="20"/>
      <c r="H48" s="19"/>
      <c r="I48" s="19"/>
      <c r="J48" s="48">
        <v>110</v>
      </c>
    </row>
    <row r="49" spans="1:10">
      <c r="A49" s="35" t="str">
        <f>"未来技术产业学院产教融合基地预测报到数为"&amp;J50</f>
        <v>未来技术产业学院产教融合基地预测报到数为1235</v>
      </c>
      <c r="B49" s="36"/>
      <c r="C49" s="37"/>
      <c r="D49" s="37"/>
      <c r="E49" s="37"/>
      <c r="F49" s="37"/>
      <c r="G49" s="37"/>
      <c r="H49" s="37"/>
      <c r="I49" s="37"/>
      <c r="J49" s="45"/>
    </row>
    <row r="50" ht="38" customHeight="1" spans="1:10">
      <c r="A50" s="14" t="s">
        <v>56</v>
      </c>
      <c r="B50" s="14"/>
      <c r="C50" s="23">
        <v>500</v>
      </c>
      <c r="D50" s="23">
        <v>321</v>
      </c>
      <c r="E50" s="23">
        <f t="shared" ref="E50:J50" si="18">SUM(E51:E56)</f>
        <v>821</v>
      </c>
      <c r="F50" s="38">
        <f t="shared" si="18"/>
        <v>757</v>
      </c>
      <c r="G50" s="23">
        <f t="shared" si="18"/>
        <v>869</v>
      </c>
      <c r="H50" s="23">
        <f t="shared" si="18"/>
        <v>478</v>
      </c>
      <c r="I50" s="23">
        <f t="shared" si="18"/>
        <v>0</v>
      </c>
      <c r="J50" s="23">
        <f t="shared" si="18"/>
        <v>1235</v>
      </c>
    </row>
    <row r="51" spans="1:10">
      <c r="A51" s="21">
        <v>460305</v>
      </c>
      <c r="B51" s="18" t="s">
        <v>57</v>
      </c>
      <c r="C51" s="19">
        <v>130</v>
      </c>
      <c r="D51" s="19">
        <v>50</v>
      </c>
      <c r="E51" s="19">
        <f t="shared" ref="E51:E56" si="19">C51+D51</f>
        <v>180</v>
      </c>
      <c r="F51" s="44">
        <v>166</v>
      </c>
      <c r="G51" s="19">
        <v>220</v>
      </c>
      <c r="H51" s="39">
        <v>121</v>
      </c>
      <c r="I51" s="19"/>
      <c r="J51" s="48">
        <v>287</v>
      </c>
    </row>
    <row r="52" spans="1:10">
      <c r="A52" s="22">
        <v>460304</v>
      </c>
      <c r="B52" s="22" t="s">
        <v>58</v>
      </c>
      <c r="C52" s="19">
        <v>130</v>
      </c>
      <c r="D52" s="19">
        <v>50</v>
      </c>
      <c r="E52" s="19">
        <f t="shared" si="19"/>
        <v>180</v>
      </c>
      <c r="F52" s="44">
        <v>166</v>
      </c>
      <c r="G52" s="19">
        <v>220</v>
      </c>
      <c r="H52" s="39">
        <v>121</v>
      </c>
      <c r="I52" s="19"/>
      <c r="J52" s="48">
        <v>287</v>
      </c>
    </row>
    <row r="53" spans="1:10">
      <c r="A53" s="22">
        <v>460310</v>
      </c>
      <c r="B53" s="22" t="s">
        <v>59</v>
      </c>
      <c r="C53" s="19">
        <v>65</v>
      </c>
      <c r="D53" s="19">
        <v>115</v>
      </c>
      <c r="E53" s="19">
        <f t="shared" si="19"/>
        <v>180</v>
      </c>
      <c r="F53" s="44">
        <v>166</v>
      </c>
      <c r="G53" s="19">
        <v>220</v>
      </c>
      <c r="H53" s="39">
        <v>121</v>
      </c>
      <c r="I53" s="19"/>
      <c r="J53" s="48">
        <v>287</v>
      </c>
    </row>
    <row r="54" spans="1:10">
      <c r="A54" s="22">
        <v>510109</v>
      </c>
      <c r="B54" s="22" t="s">
        <v>60</v>
      </c>
      <c r="C54" s="19">
        <v>105</v>
      </c>
      <c r="D54" s="19">
        <v>86</v>
      </c>
      <c r="E54" s="19">
        <f t="shared" si="19"/>
        <v>191</v>
      </c>
      <c r="F54" s="44">
        <v>176</v>
      </c>
      <c r="G54" s="19">
        <v>209</v>
      </c>
      <c r="H54" s="39">
        <v>115</v>
      </c>
      <c r="I54" s="19"/>
      <c r="J54" s="48">
        <v>291</v>
      </c>
    </row>
    <row r="55" spans="1:10">
      <c r="A55" s="22">
        <v>510105</v>
      </c>
      <c r="B55" s="22" t="s">
        <v>61</v>
      </c>
      <c r="C55" s="19">
        <v>30</v>
      </c>
      <c r="D55" s="42">
        <v>10</v>
      </c>
      <c r="E55" s="19">
        <f t="shared" si="19"/>
        <v>40</v>
      </c>
      <c r="F55" s="44">
        <v>37</v>
      </c>
      <c r="G55" s="42"/>
      <c r="H55" s="39"/>
      <c r="I55" s="19"/>
      <c r="J55" s="48">
        <v>37</v>
      </c>
    </row>
    <row r="56" spans="1:10">
      <c r="A56" s="22">
        <v>460609</v>
      </c>
      <c r="B56" s="22" t="s">
        <v>62</v>
      </c>
      <c r="C56" s="19">
        <v>40</v>
      </c>
      <c r="D56" s="42">
        <v>10</v>
      </c>
      <c r="E56" s="19">
        <f t="shared" si="19"/>
        <v>50</v>
      </c>
      <c r="F56" s="44">
        <v>46</v>
      </c>
      <c r="G56" s="42"/>
      <c r="H56" s="19"/>
      <c r="I56" s="19"/>
      <c r="J56" s="48">
        <v>46</v>
      </c>
    </row>
  </sheetData>
  <mergeCells count="20">
    <mergeCell ref="A1:J1"/>
    <mergeCell ref="C2:E2"/>
    <mergeCell ref="A4:B4"/>
    <mergeCell ref="A5:J5"/>
    <mergeCell ref="A6:B6"/>
    <mergeCell ref="A16:B16"/>
    <mergeCell ref="A22:B22"/>
    <mergeCell ref="A28:B28"/>
    <mergeCell ref="A33:B33"/>
    <mergeCell ref="A38:B38"/>
    <mergeCell ref="A43:B43"/>
    <mergeCell ref="A49:J49"/>
    <mergeCell ref="A50:B50"/>
    <mergeCell ref="A2:A3"/>
    <mergeCell ref="B2:B3"/>
    <mergeCell ref="F2:F3"/>
    <mergeCell ref="G2:G3"/>
    <mergeCell ref="H2:H3"/>
    <mergeCell ref="I2:I3"/>
    <mergeCell ref="J2:J3"/>
  </mergeCells>
  <conditionalFormatting sqref="C4:I4">
    <cfRule type="cellIs" dxfId="0" priority="3" operator="equal">
      <formula>0</formula>
    </cfRule>
  </conditionalFormatting>
  <conditionalFormatting sqref="J4">
    <cfRule type="cellIs" dxfId="0" priority="1" operator="equal">
      <formula>0</formula>
    </cfRule>
  </conditionalFormatting>
  <pageMargins left="0.236111111111111" right="0.236111111111111" top="0.236111111111111" bottom="0.236111111111111" header="0.5" footer="0.5"/>
  <pageSetup paperSize="9" scale="5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E22"/>
  <sheetViews>
    <sheetView workbookViewId="0">
      <selection activeCell="C18" sqref="C18"/>
    </sheetView>
  </sheetViews>
  <sheetFormatPr defaultColWidth="8.73333333333333" defaultRowHeight="18.75"/>
  <cols>
    <col min="1" max="1" width="12.6" customWidth="1"/>
    <col min="2" max="2" width="23.6" customWidth="1"/>
    <col min="3" max="3" width="7" style="2" customWidth="1"/>
    <col min="4" max="4" width="8.73333333333333" hidden="1" customWidth="1"/>
    <col min="5" max="5" width="7" hidden="1" customWidth="1"/>
    <col min="6" max="7" width="7" customWidth="1"/>
    <col min="9" max="9" width="7" customWidth="1"/>
    <col min="11" max="11" width="7" customWidth="1"/>
    <col min="13" max="13" width="7" customWidth="1"/>
    <col min="15" max="31" width="7" customWidth="1"/>
  </cols>
  <sheetData>
    <row r="1" ht="13.5" spans="1:31">
      <c r="A1" s="3" t="s">
        <v>63</v>
      </c>
      <c r="B1" s="3" t="s">
        <v>2</v>
      </c>
      <c r="C1" s="3" t="s">
        <v>64</v>
      </c>
      <c r="D1" s="4" t="s">
        <v>65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3.5" spans="1:31">
      <c r="A2" s="3"/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>
      <c r="A3" s="3"/>
      <c r="B3" s="3"/>
      <c r="C3" s="3"/>
      <c r="D3" s="5" t="s">
        <v>66</v>
      </c>
      <c r="E3" s="5"/>
      <c r="F3" s="6" t="s">
        <v>66</v>
      </c>
      <c r="G3" s="7"/>
      <c r="H3" s="4" t="s">
        <v>67</v>
      </c>
      <c r="I3" s="4"/>
      <c r="J3" s="4" t="s">
        <v>68</v>
      </c>
      <c r="K3" s="4"/>
      <c r="L3" s="4" t="s">
        <v>69</v>
      </c>
      <c r="M3" s="4"/>
      <c r="N3" s="4" t="s">
        <v>70</v>
      </c>
      <c r="O3" s="4"/>
      <c r="P3" s="4" t="s">
        <v>71</v>
      </c>
      <c r="Q3" s="4"/>
      <c r="R3" s="4" t="s">
        <v>72</v>
      </c>
      <c r="S3" s="4"/>
      <c r="T3" s="4" t="s">
        <v>73</v>
      </c>
      <c r="U3" s="4"/>
      <c r="V3" s="4" t="s">
        <v>74</v>
      </c>
      <c r="W3" s="4"/>
      <c r="X3" s="25" t="s">
        <v>75</v>
      </c>
      <c r="Y3" s="25"/>
      <c r="Z3" s="25" t="s">
        <v>76</v>
      </c>
      <c r="AA3" s="25"/>
      <c r="AB3" s="25" t="s">
        <v>77</v>
      </c>
      <c r="AC3" s="25"/>
      <c r="AD3" s="25" t="s">
        <v>78</v>
      </c>
      <c r="AE3" s="25"/>
    </row>
    <row r="4" spans="1:31">
      <c r="A4" s="3"/>
      <c r="B4" s="3"/>
      <c r="C4" s="3"/>
      <c r="D4" s="3" t="s">
        <v>79</v>
      </c>
      <c r="E4" s="3" t="s">
        <v>80</v>
      </c>
      <c r="F4" s="3" t="s">
        <v>79</v>
      </c>
      <c r="G4" s="3" t="s">
        <v>80</v>
      </c>
      <c r="H4" s="3" t="s">
        <v>79</v>
      </c>
      <c r="I4" s="3" t="s">
        <v>80</v>
      </c>
      <c r="J4" s="3" t="s">
        <v>79</v>
      </c>
      <c r="K4" s="3" t="s">
        <v>80</v>
      </c>
      <c r="L4" s="3" t="s">
        <v>79</v>
      </c>
      <c r="M4" s="3" t="s">
        <v>80</v>
      </c>
      <c r="N4" s="3" t="s">
        <v>79</v>
      </c>
      <c r="O4" s="3" t="s">
        <v>80</v>
      </c>
      <c r="P4" s="3" t="s">
        <v>79</v>
      </c>
      <c r="Q4" s="3" t="s">
        <v>80</v>
      </c>
      <c r="R4" s="3" t="s">
        <v>79</v>
      </c>
      <c r="S4" s="3" t="s">
        <v>80</v>
      </c>
      <c r="T4" s="3" t="s">
        <v>79</v>
      </c>
      <c r="U4" s="3" t="s">
        <v>80</v>
      </c>
      <c r="V4" s="3" t="s">
        <v>79</v>
      </c>
      <c r="W4" s="3" t="s">
        <v>80</v>
      </c>
      <c r="X4" s="3" t="s">
        <v>81</v>
      </c>
      <c r="Y4" s="3" t="s">
        <v>82</v>
      </c>
      <c r="Z4" s="3" t="s">
        <v>81</v>
      </c>
      <c r="AA4" s="3" t="s">
        <v>82</v>
      </c>
      <c r="AB4" s="3" t="s">
        <v>81</v>
      </c>
      <c r="AC4" s="3" t="s">
        <v>82</v>
      </c>
      <c r="AD4" s="3" t="s">
        <v>81</v>
      </c>
      <c r="AE4" s="3" t="s">
        <v>82</v>
      </c>
    </row>
    <row r="5" hidden="1" spans="1:31">
      <c r="A5" s="8" t="s">
        <v>83</v>
      </c>
      <c r="B5" s="9"/>
      <c r="C5" s="9"/>
      <c r="D5" s="9"/>
      <c r="E5" s="9"/>
      <c r="F5" s="9"/>
      <c r="G5" s="10"/>
      <c r="H5" s="11">
        <v>100</v>
      </c>
      <c r="I5" s="11"/>
      <c r="J5" s="11">
        <v>100</v>
      </c>
      <c r="K5" s="11"/>
      <c r="L5" s="11">
        <v>30</v>
      </c>
      <c r="M5" s="11"/>
      <c r="N5" s="11">
        <v>114</v>
      </c>
      <c r="O5" s="11"/>
      <c r="P5" s="11">
        <v>20</v>
      </c>
      <c r="Q5" s="11"/>
      <c r="R5" s="11">
        <v>40</v>
      </c>
      <c r="S5" s="11"/>
      <c r="T5" s="11">
        <v>85</v>
      </c>
      <c r="U5" s="11"/>
      <c r="V5" s="11">
        <v>85</v>
      </c>
      <c r="W5" s="11"/>
      <c r="X5" s="11">
        <v>100</v>
      </c>
      <c r="Y5" s="11"/>
      <c r="Z5" s="11">
        <v>65</v>
      </c>
      <c r="AA5" s="11"/>
      <c r="AB5" s="11">
        <v>65</v>
      </c>
      <c r="AC5" s="11"/>
      <c r="AD5" s="11">
        <v>65</v>
      </c>
      <c r="AE5" s="11"/>
    </row>
    <row r="6" spans="1:31">
      <c r="A6" s="8" t="s">
        <v>83</v>
      </c>
      <c r="B6" s="9"/>
      <c r="C6" s="9"/>
      <c r="D6" s="9"/>
      <c r="E6" s="9"/>
      <c r="F6" s="9"/>
      <c r="G6" s="10"/>
      <c r="H6" s="12">
        <f t="shared" ref="H6:L6" si="0">H18+I18</f>
        <v>100</v>
      </c>
      <c r="I6" s="24"/>
      <c r="J6" s="12">
        <f t="shared" si="0"/>
        <v>100</v>
      </c>
      <c r="K6" s="24"/>
      <c r="L6" s="12">
        <f t="shared" si="0"/>
        <v>30</v>
      </c>
      <c r="M6" s="24"/>
      <c r="N6" s="12">
        <f t="shared" ref="N6:R6" si="1">N18+O18</f>
        <v>114</v>
      </c>
      <c r="O6" s="24"/>
      <c r="P6" s="12">
        <f t="shared" si="1"/>
        <v>20</v>
      </c>
      <c r="Q6" s="24"/>
      <c r="R6" s="12">
        <f t="shared" si="1"/>
        <v>40</v>
      </c>
      <c r="S6" s="24"/>
      <c r="T6" s="12">
        <f t="shared" ref="T6:X6" si="2">T18+U18</f>
        <v>85</v>
      </c>
      <c r="U6" s="24"/>
      <c r="V6" s="12">
        <f t="shared" si="2"/>
        <v>85</v>
      </c>
      <c r="W6" s="24"/>
      <c r="X6" s="12">
        <f t="shared" si="2"/>
        <v>100</v>
      </c>
      <c r="Y6" s="24"/>
      <c r="Z6" s="12">
        <f t="shared" ref="Z6:AD6" si="3">Z18+AA18</f>
        <v>65</v>
      </c>
      <c r="AA6" s="24"/>
      <c r="AB6" s="12">
        <f t="shared" si="3"/>
        <v>65</v>
      </c>
      <c r="AC6" s="24"/>
      <c r="AD6" s="12">
        <f t="shared" si="3"/>
        <v>65</v>
      </c>
      <c r="AE6" s="24"/>
    </row>
    <row r="7" hidden="1" spans="1:31">
      <c r="A7" s="13" t="s">
        <v>64</v>
      </c>
      <c r="B7" s="13"/>
      <c r="C7" s="13">
        <f>SUM(C19:C22)</f>
        <v>869</v>
      </c>
      <c r="D7" s="13">
        <f>SUM(D19:D22)</f>
        <v>350</v>
      </c>
      <c r="E7" s="13">
        <f>SUM(E19:E22)</f>
        <v>519</v>
      </c>
      <c r="F7" s="13">
        <f t="shared" ref="C7:G7" si="4">F8+F13+F18</f>
        <v>350</v>
      </c>
      <c r="G7" s="13">
        <f t="shared" si="4"/>
        <v>519</v>
      </c>
      <c r="H7" s="13">
        <f t="shared" ref="H7:AE7" si="5">H8+H13+H18</f>
        <v>41</v>
      </c>
      <c r="I7" s="13">
        <f t="shared" si="5"/>
        <v>59</v>
      </c>
      <c r="J7" s="13">
        <f t="shared" si="5"/>
        <v>41</v>
      </c>
      <c r="K7" s="13">
        <f t="shared" si="5"/>
        <v>59</v>
      </c>
      <c r="L7" s="13">
        <f t="shared" si="5"/>
        <v>12</v>
      </c>
      <c r="M7" s="13">
        <f t="shared" si="5"/>
        <v>18</v>
      </c>
      <c r="N7" s="13">
        <f t="shared" si="5"/>
        <v>46</v>
      </c>
      <c r="O7" s="13">
        <f t="shared" si="5"/>
        <v>68</v>
      </c>
      <c r="P7" s="13">
        <f t="shared" si="5"/>
        <v>8</v>
      </c>
      <c r="Q7" s="13">
        <f t="shared" si="5"/>
        <v>12</v>
      </c>
      <c r="R7" s="13">
        <f t="shared" si="5"/>
        <v>16</v>
      </c>
      <c r="S7" s="13">
        <f t="shared" si="5"/>
        <v>24</v>
      </c>
      <c r="T7" s="13">
        <f t="shared" si="5"/>
        <v>34</v>
      </c>
      <c r="U7" s="13">
        <f t="shared" si="5"/>
        <v>51</v>
      </c>
      <c r="V7" s="13">
        <f t="shared" si="5"/>
        <v>34</v>
      </c>
      <c r="W7" s="13">
        <f t="shared" si="5"/>
        <v>51</v>
      </c>
      <c r="X7" s="13">
        <f t="shared" si="5"/>
        <v>40</v>
      </c>
      <c r="Y7" s="13">
        <f t="shared" si="5"/>
        <v>60</v>
      </c>
      <c r="Z7" s="13">
        <f t="shared" si="5"/>
        <v>26</v>
      </c>
      <c r="AA7" s="13">
        <f t="shared" si="5"/>
        <v>39</v>
      </c>
      <c r="AB7" s="13">
        <f t="shared" si="5"/>
        <v>26</v>
      </c>
      <c r="AC7" s="13">
        <f t="shared" si="5"/>
        <v>39</v>
      </c>
      <c r="AD7" s="13">
        <f t="shared" si="5"/>
        <v>26</v>
      </c>
      <c r="AE7" s="13">
        <f t="shared" si="5"/>
        <v>39</v>
      </c>
    </row>
    <row r="8" hidden="1" spans="1:31">
      <c r="A8" s="14" t="s">
        <v>40</v>
      </c>
      <c r="B8" s="14"/>
      <c r="C8" s="15">
        <f t="shared" ref="C8:G8" si="6">SUM(C9:C12)</f>
        <v>0</v>
      </c>
      <c r="D8" s="15">
        <f t="shared" si="6"/>
        <v>0</v>
      </c>
      <c r="E8" s="15">
        <f t="shared" si="6"/>
        <v>0</v>
      </c>
      <c r="F8" s="15">
        <f t="shared" si="6"/>
        <v>0</v>
      </c>
      <c r="G8" s="15">
        <f t="shared" si="6"/>
        <v>0</v>
      </c>
      <c r="H8" s="16">
        <f t="shared" ref="H8:AE8" si="7">SUM(H9:H12)</f>
        <v>0</v>
      </c>
      <c r="I8" s="16">
        <f t="shared" si="7"/>
        <v>0</v>
      </c>
      <c r="J8" s="16">
        <f t="shared" si="7"/>
        <v>0</v>
      </c>
      <c r="K8" s="16">
        <f t="shared" si="7"/>
        <v>0</v>
      </c>
      <c r="L8" s="16">
        <f t="shared" si="7"/>
        <v>0</v>
      </c>
      <c r="M8" s="16">
        <f t="shared" si="7"/>
        <v>0</v>
      </c>
      <c r="N8" s="16">
        <f t="shared" si="7"/>
        <v>0</v>
      </c>
      <c r="O8" s="16">
        <f t="shared" si="7"/>
        <v>0</v>
      </c>
      <c r="P8" s="16">
        <f t="shared" si="7"/>
        <v>0</v>
      </c>
      <c r="Q8" s="16">
        <f t="shared" si="7"/>
        <v>0</v>
      </c>
      <c r="R8" s="16">
        <f t="shared" si="7"/>
        <v>0</v>
      </c>
      <c r="S8" s="16">
        <f t="shared" si="7"/>
        <v>0</v>
      </c>
      <c r="T8" s="16">
        <f t="shared" si="7"/>
        <v>0</v>
      </c>
      <c r="U8" s="16">
        <f t="shared" si="7"/>
        <v>0</v>
      </c>
      <c r="V8" s="16">
        <f t="shared" si="7"/>
        <v>0</v>
      </c>
      <c r="W8" s="16">
        <f t="shared" si="7"/>
        <v>0</v>
      </c>
      <c r="X8" s="16">
        <f t="shared" si="7"/>
        <v>0</v>
      </c>
      <c r="Y8" s="16">
        <f t="shared" si="7"/>
        <v>0</v>
      </c>
      <c r="Z8" s="16">
        <f t="shared" si="7"/>
        <v>0</v>
      </c>
      <c r="AA8" s="16">
        <f t="shared" si="7"/>
        <v>0</v>
      </c>
      <c r="AB8" s="16">
        <f t="shared" si="7"/>
        <v>0</v>
      </c>
      <c r="AC8" s="16">
        <f t="shared" si="7"/>
        <v>0</v>
      </c>
      <c r="AD8" s="16">
        <f t="shared" si="7"/>
        <v>0</v>
      </c>
      <c r="AE8" s="16">
        <f t="shared" si="7"/>
        <v>0</v>
      </c>
    </row>
    <row r="9" hidden="1" spans="1:31">
      <c r="A9" s="17">
        <v>510301</v>
      </c>
      <c r="B9" s="18" t="s">
        <v>41</v>
      </c>
      <c r="C9" s="19"/>
      <c r="D9" s="19"/>
      <c r="E9" s="19"/>
      <c r="F9" s="19"/>
      <c r="G9" s="19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hidden="1" spans="1:31">
      <c r="A10" s="17">
        <v>510302</v>
      </c>
      <c r="B10" s="18" t="s">
        <v>42</v>
      </c>
      <c r="C10" s="19"/>
      <c r="D10" s="19"/>
      <c r="E10" s="19"/>
      <c r="F10" s="19"/>
      <c r="G10" s="1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hidden="1" spans="1:31">
      <c r="A11" s="21">
        <v>510307</v>
      </c>
      <c r="B11" s="18" t="s">
        <v>43</v>
      </c>
      <c r="C11" s="19"/>
      <c r="D11" s="19"/>
      <c r="E11" s="19"/>
      <c r="F11" s="19"/>
      <c r="G11" s="19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hidden="1" spans="1:31">
      <c r="A12" s="22">
        <v>510308</v>
      </c>
      <c r="B12" s="22" t="s">
        <v>44</v>
      </c>
      <c r="C12" s="19"/>
      <c r="D12" s="19"/>
      <c r="E12" s="19"/>
      <c r="F12" s="19"/>
      <c r="G12" s="19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hidden="1" spans="1:31">
      <c r="A13" s="14" t="s">
        <v>45</v>
      </c>
      <c r="B13" s="14"/>
      <c r="C13" s="15">
        <f t="shared" ref="C13:G13" si="8">SUM(C14:C17)</f>
        <v>0</v>
      </c>
      <c r="D13" s="15">
        <f t="shared" si="8"/>
        <v>0</v>
      </c>
      <c r="E13" s="15">
        <f t="shared" si="8"/>
        <v>0</v>
      </c>
      <c r="F13" s="15">
        <f t="shared" si="8"/>
        <v>0</v>
      </c>
      <c r="G13" s="15">
        <f t="shared" si="8"/>
        <v>0</v>
      </c>
      <c r="H13" s="16">
        <f t="shared" ref="H13:AE13" si="9">SUM(H14:H17)</f>
        <v>0</v>
      </c>
      <c r="I13" s="16">
        <f t="shared" si="9"/>
        <v>0</v>
      </c>
      <c r="J13" s="16">
        <f t="shared" si="9"/>
        <v>0</v>
      </c>
      <c r="K13" s="16">
        <f t="shared" si="9"/>
        <v>0</v>
      </c>
      <c r="L13" s="16">
        <f t="shared" si="9"/>
        <v>0</v>
      </c>
      <c r="M13" s="16">
        <f t="shared" si="9"/>
        <v>0</v>
      </c>
      <c r="N13" s="16">
        <f t="shared" si="9"/>
        <v>0</v>
      </c>
      <c r="O13" s="16">
        <f t="shared" si="9"/>
        <v>0</v>
      </c>
      <c r="P13" s="16">
        <f t="shared" si="9"/>
        <v>0</v>
      </c>
      <c r="Q13" s="16">
        <f t="shared" si="9"/>
        <v>0</v>
      </c>
      <c r="R13" s="16">
        <f t="shared" si="9"/>
        <v>0</v>
      </c>
      <c r="S13" s="16">
        <f t="shared" si="9"/>
        <v>0</v>
      </c>
      <c r="T13" s="16">
        <f t="shared" si="9"/>
        <v>0</v>
      </c>
      <c r="U13" s="16">
        <f t="shared" si="9"/>
        <v>0</v>
      </c>
      <c r="V13" s="16">
        <f t="shared" si="9"/>
        <v>0</v>
      </c>
      <c r="W13" s="16">
        <f t="shared" si="9"/>
        <v>0</v>
      </c>
      <c r="X13" s="16">
        <f t="shared" si="9"/>
        <v>0</v>
      </c>
      <c r="Y13" s="16">
        <f t="shared" si="9"/>
        <v>0</v>
      </c>
      <c r="Z13" s="16">
        <f t="shared" si="9"/>
        <v>0</v>
      </c>
      <c r="AA13" s="16">
        <f t="shared" si="9"/>
        <v>0</v>
      </c>
      <c r="AB13" s="16">
        <f t="shared" si="9"/>
        <v>0</v>
      </c>
      <c r="AC13" s="16">
        <f t="shared" si="9"/>
        <v>0</v>
      </c>
      <c r="AD13" s="16">
        <f t="shared" si="9"/>
        <v>0</v>
      </c>
      <c r="AE13" s="16">
        <f t="shared" si="9"/>
        <v>0</v>
      </c>
    </row>
    <row r="14" hidden="1" spans="1:31">
      <c r="A14" s="21">
        <v>510205</v>
      </c>
      <c r="B14" s="21" t="s">
        <v>46</v>
      </c>
      <c r="C14" s="19"/>
      <c r="D14" s="19"/>
      <c r="E14" s="19"/>
      <c r="F14" s="19"/>
      <c r="G14" s="19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hidden="1" spans="1:31">
      <c r="A15" s="22">
        <v>510212</v>
      </c>
      <c r="B15" s="22" t="s">
        <v>47</v>
      </c>
      <c r="C15" s="19"/>
      <c r="D15" s="19"/>
      <c r="E15" s="19"/>
      <c r="F15" s="19"/>
      <c r="G15" s="19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hidden="1" spans="1:31">
      <c r="A16" s="22">
        <v>510206</v>
      </c>
      <c r="B16" s="22" t="s">
        <v>48</v>
      </c>
      <c r="C16" s="19"/>
      <c r="D16" s="19"/>
      <c r="E16" s="19"/>
      <c r="F16" s="19"/>
      <c r="G16" s="19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hidden="1" spans="1:31">
      <c r="A17" s="21">
        <v>510214</v>
      </c>
      <c r="B17" s="22" t="s">
        <v>49</v>
      </c>
      <c r="C17" s="19"/>
      <c r="D17" s="19"/>
      <c r="E17" s="19"/>
      <c r="F17" s="19"/>
      <c r="G17" s="19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>
      <c r="A18" s="14" t="s">
        <v>84</v>
      </c>
      <c r="B18" s="14"/>
      <c r="C18" s="23">
        <f t="shared" ref="C18:G18" si="10">SUM(C19:C22)</f>
        <v>869</v>
      </c>
      <c r="D18" s="15">
        <f t="shared" si="10"/>
        <v>350</v>
      </c>
      <c r="E18" s="15">
        <f t="shared" si="10"/>
        <v>519</v>
      </c>
      <c r="F18" s="15">
        <f t="shared" si="10"/>
        <v>350</v>
      </c>
      <c r="G18" s="15">
        <f t="shared" si="10"/>
        <v>519</v>
      </c>
      <c r="H18" s="16">
        <f t="shared" ref="H18:AE18" si="11">SUM(H19:H22)</f>
        <v>41</v>
      </c>
      <c r="I18" s="16">
        <f t="shared" si="11"/>
        <v>59</v>
      </c>
      <c r="J18" s="16">
        <f t="shared" si="11"/>
        <v>41</v>
      </c>
      <c r="K18" s="16">
        <f t="shared" si="11"/>
        <v>59</v>
      </c>
      <c r="L18" s="16">
        <f t="shared" si="11"/>
        <v>12</v>
      </c>
      <c r="M18" s="16">
        <f t="shared" si="11"/>
        <v>18</v>
      </c>
      <c r="N18" s="16">
        <f t="shared" si="11"/>
        <v>46</v>
      </c>
      <c r="O18" s="16">
        <f t="shared" si="11"/>
        <v>68</v>
      </c>
      <c r="P18" s="16">
        <f t="shared" si="11"/>
        <v>8</v>
      </c>
      <c r="Q18" s="16">
        <f t="shared" si="11"/>
        <v>12</v>
      </c>
      <c r="R18" s="16">
        <f t="shared" si="11"/>
        <v>16</v>
      </c>
      <c r="S18" s="16">
        <f t="shared" si="11"/>
        <v>24</v>
      </c>
      <c r="T18" s="16">
        <f t="shared" si="11"/>
        <v>34</v>
      </c>
      <c r="U18" s="16">
        <f t="shared" si="11"/>
        <v>51</v>
      </c>
      <c r="V18" s="16">
        <f t="shared" si="11"/>
        <v>34</v>
      </c>
      <c r="W18" s="16">
        <f t="shared" si="11"/>
        <v>51</v>
      </c>
      <c r="X18" s="16">
        <f t="shared" si="11"/>
        <v>40</v>
      </c>
      <c r="Y18" s="16">
        <f t="shared" si="11"/>
        <v>60</v>
      </c>
      <c r="Z18" s="16">
        <f t="shared" si="11"/>
        <v>26</v>
      </c>
      <c r="AA18" s="16">
        <f t="shared" si="11"/>
        <v>39</v>
      </c>
      <c r="AB18" s="16">
        <f t="shared" si="11"/>
        <v>26</v>
      </c>
      <c r="AC18" s="16">
        <f t="shared" si="11"/>
        <v>39</v>
      </c>
      <c r="AD18" s="16">
        <f t="shared" si="11"/>
        <v>26</v>
      </c>
      <c r="AE18" s="16">
        <f t="shared" si="11"/>
        <v>39</v>
      </c>
    </row>
    <row r="19" s="1" customFormat="1" spans="1:31">
      <c r="A19" s="21">
        <v>460305</v>
      </c>
      <c r="B19" s="18" t="s">
        <v>57</v>
      </c>
      <c r="C19" s="19">
        <f t="shared" ref="C19:C22" si="12">D19+E19</f>
        <v>220</v>
      </c>
      <c r="D19" s="19">
        <v>90</v>
      </c>
      <c r="E19" s="19">
        <v>130</v>
      </c>
      <c r="F19" s="19">
        <f t="shared" ref="F19:F22" si="13">H19+J19+L19+N19+P19+R19+T19+V19+X19+Z19+AB19+AD19</f>
        <v>90</v>
      </c>
      <c r="G19" s="19">
        <f t="shared" ref="G19:G22" si="14">I19+K19+M19+O19+Q19+S19+U19+W19+Y19+AA19+AC19+AE19</f>
        <v>130</v>
      </c>
      <c r="H19" s="20">
        <v>7</v>
      </c>
      <c r="I19" s="20">
        <v>10</v>
      </c>
      <c r="J19" s="20">
        <v>7</v>
      </c>
      <c r="K19" s="20">
        <v>10</v>
      </c>
      <c r="L19" s="20">
        <v>8</v>
      </c>
      <c r="M19" s="20">
        <v>11</v>
      </c>
      <c r="N19" s="20">
        <v>8</v>
      </c>
      <c r="O19" s="20">
        <v>11</v>
      </c>
      <c r="P19" s="20">
        <v>8</v>
      </c>
      <c r="Q19" s="20">
        <v>12</v>
      </c>
      <c r="R19" s="20">
        <v>8</v>
      </c>
      <c r="S19" s="20">
        <v>12</v>
      </c>
      <c r="T19" s="20">
        <v>8</v>
      </c>
      <c r="U19" s="20">
        <v>11</v>
      </c>
      <c r="V19" s="20">
        <v>8</v>
      </c>
      <c r="W19" s="20">
        <v>11</v>
      </c>
      <c r="X19" s="20">
        <v>7</v>
      </c>
      <c r="Y19" s="20">
        <v>11</v>
      </c>
      <c r="Z19" s="20">
        <v>7</v>
      </c>
      <c r="AA19" s="20">
        <v>11</v>
      </c>
      <c r="AB19" s="20">
        <v>7</v>
      </c>
      <c r="AC19" s="20">
        <v>10</v>
      </c>
      <c r="AD19" s="20">
        <v>7</v>
      </c>
      <c r="AE19" s="20">
        <v>10</v>
      </c>
    </row>
    <row r="20" s="1" customFormat="1" spans="1:31">
      <c r="A20" s="22">
        <v>460304</v>
      </c>
      <c r="B20" s="22" t="s">
        <v>58</v>
      </c>
      <c r="C20" s="19">
        <f t="shared" si="12"/>
        <v>220</v>
      </c>
      <c r="D20" s="19">
        <v>90</v>
      </c>
      <c r="E20" s="19">
        <v>130</v>
      </c>
      <c r="F20" s="19">
        <f t="shared" si="13"/>
        <v>90</v>
      </c>
      <c r="G20" s="19">
        <f t="shared" si="14"/>
        <v>130</v>
      </c>
      <c r="H20" s="20">
        <v>9</v>
      </c>
      <c r="I20" s="20">
        <v>11</v>
      </c>
      <c r="J20" s="20">
        <v>13</v>
      </c>
      <c r="K20" s="20">
        <v>16</v>
      </c>
      <c r="L20" s="20">
        <v>4</v>
      </c>
      <c r="M20" s="20">
        <v>7</v>
      </c>
      <c r="N20" s="20">
        <v>8</v>
      </c>
      <c r="O20" s="20">
        <v>12</v>
      </c>
      <c r="P20" s="20"/>
      <c r="Q20" s="20"/>
      <c r="R20" s="20">
        <v>8</v>
      </c>
      <c r="S20" s="20">
        <v>12</v>
      </c>
      <c r="T20" s="20">
        <v>8</v>
      </c>
      <c r="U20" s="20">
        <v>12</v>
      </c>
      <c r="V20" s="20">
        <v>8</v>
      </c>
      <c r="W20" s="20">
        <v>12</v>
      </c>
      <c r="X20" s="20">
        <v>8</v>
      </c>
      <c r="Y20" s="20">
        <v>12</v>
      </c>
      <c r="Z20" s="20">
        <v>8</v>
      </c>
      <c r="AA20" s="20">
        <v>12</v>
      </c>
      <c r="AB20" s="20">
        <v>8</v>
      </c>
      <c r="AC20" s="20">
        <v>12</v>
      </c>
      <c r="AD20" s="20">
        <v>8</v>
      </c>
      <c r="AE20" s="20">
        <v>12</v>
      </c>
    </row>
    <row r="21" s="1" customFormat="1" spans="1:31">
      <c r="A21" s="22">
        <v>460310</v>
      </c>
      <c r="B21" s="22" t="s">
        <v>59</v>
      </c>
      <c r="C21" s="19">
        <f t="shared" si="12"/>
        <v>220</v>
      </c>
      <c r="D21" s="19">
        <v>90</v>
      </c>
      <c r="E21" s="19">
        <v>130</v>
      </c>
      <c r="F21" s="19">
        <f t="shared" si="13"/>
        <v>90</v>
      </c>
      <c r="G21" s="19">
        <f t="shared" si="14"/>
        <v>130</v>
      </c>
      <c r="H21" s="20">
        <v>9</v>
      </c>
      <c r="I21" s="20">
        <v>13</v>
      </c>
      <c r="J21" s="20">
        <v>9</v>
      </c>
      <c r="K21" s="20">
        <v>13</v>
      </c>
      <c r="L21" s="20"/>
      <c r="M21" s="20"/>
      <c r="N21" s="20">
        <v>18</v>
      </c>
      <c r="O21" s="20">
        <v>26</v>
      </c>
      <c r="P21" s="20"/>
      <c r="Q21" s="20"/>
      <c r="R21" s="20"/>
      <c r="S21" s="20"/>
      <c r="T21" s="20">
        <v>9</v>
      </c>
      <c r="U21" s="20">
        <v>13</v>
      </c>
      <c r="V21" s="20">
        <v>9</v>
      </c>
      <c r="W21" s="20">
        <v>13</v>
      </c>
      <c r="X21" s="20">
        <v>9</v>
      </c>
      <c r="Y21" s="20">
        <v>13</v>
      </c>
      <c r="Z21" s="20">
        <v>9</v>
      </c>
      <c r="AA21" s="20">
        <v>13</v>
      </c>
      <c r="AB21" s="20">
        <v>9</v>
      </c>
      <c r="AC21" s="20">
        <v>13</v>
      </c>
      <c r="AD21" s="20">
        <v>9</v>
      </c>
      <c r="AE21" s="20">
        <v>13</v>
      </c>
    </row>
    <row r="22" s="1" customFormat="1" spans="1:31">
      <c r="A22" s="22">
        <v>510109</v>
      </c>
      <c r="B22" s="22" t="s">
        <v>60</v>
      </c>
      <c r="C22" s="19">
        <f t="shared" si="12"/>
        <v>209</v>
      </c>
      <c r="D22" s="19">
        <v>80</v>
      </c>
      <c r="E22" s="19">
        <v>129</v>
      </c>
      <c r="F22" s="19">
        <f t="shared" si="13"/>
        <v>80</v>
      </c>
      <c r="G22" s="19">
        <f t="shared" si="14"/>
        <v>129</v>
      </c>
      <c r="H22" s="20">
        <v>16</v>
      </c>
      <c r="I22" s="20">
        <v>25</v>
      </c>
      <c r="J22" s="20">
        <v>12</v>
      </c>
      <c r="K22" s="20">
        <v>20</v>
      </c>
      <c r="L22" s="20"/>
      <c r="M22" s="20"/>
      <c r="N22" s="20">
        <v>12</v>
      </c>
      <c r="O22" s="20">
        <v>19</v>
      </c>
      <c r="P22" s="20"/>
      <c r="Q22" s="20"/>
      <c r="R22" s="20"/>
      <c r="S22" s="20"/>
      <c r="T22" s="20">
        <v>9</v>
      </c>
      <c r="U22" s="20">
        <v>15</v>
      </c>
      <c r="V22" s="20">
        <v>9</v>
      </c>
      <c r="W22" s="20">
        <v>15</v>
      </c>
      <c r="X22" s="20">
        <v>16</v>
      </c>
      <c r="Y22" s="20">
        <v>24</v>
      </c>
      <c r="Z22" s="20">
        <v>2</v>
      </c>
      <c r="AA22" s="20">
        <v>3</v>
      </c>
      <c r="AB22" s="20">
        <v>2</v>
      </c>
      <c r="AC22" s="20">
        <v>4</v>
      </c>
      <c r="AD22" s="20">
        <v>2</v>
      </c>
      <c r="AE22" s="20">
        <v>4</v>
      </c>
    </row>
  </sheetData>
  <mergeCells count="48"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7:B7"/>
    <mergeCell ref="A8:B8"/>
    <mergeCell ref="A13:B13"/>
    <mergeCell ref="A18:B18"/>
    <mergeCell ref="A1:A4"/>
    <mergeCell ref="B1:B4"/>
    <mergeCell ref="C1:C4"/>
    <mergeCell ref="D1:AE2"/>
  </mergeCells>
  <conditionalFormatting sqref="C7:AE7">
    <cfRule type="cellIs" dxfId="1" priority="31" operator="equal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省内全盘计划</vt:lpstr>
      <vt:lpstr>省外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木木</dc:creator>
  <cp:lastModifiedBy>hhh</cp:lastModifiedBy>
  <dcterms:created xsi:type="dcterms:W3CDTF">2022-01-22T17:06:00Z</dcterms:created>
  <dcterms:modified xsi:type="dcterms:W3CDTF">2025-06-16T07:02:26Z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5E9107D48ACA4AB589C1C3537E81D00E_13</vt:lpwstr>
  </property>
  <property fmtid="{D5CDD505-2E9C-101B-9397-08002B2CF9AE}" pid="3" name="KSOProductBuildVer">
    <vt:lpwstr>2052-12.1.0.21541</vt:lpwstr>
  </property>
</Properties>
</file>