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tabRatio="970" activeTab="5"/>
  </bookViews>
  <sheets>
    <sheet name="封面" sheetId="30" r:id="rId1"/>
    <sheet name="工程量清单编制说明" sheetId="15" r:id="rId2"/>
    <sheet name="工程量计算规则" sheetId="16" r:id="rId3"/>
    <sheet name="投标总价" sheetId="17" r:id="rId4"/>
    <sheet name="汇总表" sheetId="42" r:id="rId5"/>
    <sheet name="分汇总表" sheetId="43" r:id="rId6"/>
    <sheet name="装饰工程量清单计价表" sheetId="48" r:id="rId7"/>
    <sheet name="装饰综合单价分析表" sheetId="46" r:id="rId8"/>
    <sheet name="安装工程量清单计价表 " sheetId="49" r:id="rId9"/>
    <sheet name="安装工程综合单价分析表 " sheetId="47" r:id="rId10"/>
    <sheet name="暂列金 " sheetId="52" r:id="rId11"/>
    <sheet name="主要材料价格表" sheetId="2" r:id="rId12"/>
    <sheet name="主材甲供表" sheetId="50" r:id="rId13"/>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5" hidden="1">分汇总表!$A$5:$H$30</definedName>
    <definedName name="_xlnm._FilterDatabase" localSheetId="6" hidden="1">装饰工程量清单计价表!$A$4:$H$265</definedName>
    <definedName name="_xlnm._FilterDatabase" localSheetId="7" hidden="1">装饰综合单价分析表!$A$3:$N$268</definedName>
    <definedName name="、">[1]甲指乙供材料报价表!#REF!</definedName>
    <definedName name="______________ys2">#REF!</definedName>
    <definedName name="__________W200">'[2]21'!$B$1:$B$802</definedName>
    <definedName name="____lo33">#REF!</definedName>
    <definedName name="____ma44">#REF!</definedName>
    <definedName name="____ys1">#REF!</definedName>
    <definedName name="___ys3">#REF!</definedName>
    <definedName name="__lo33">#REF!</definedName>
    <definedName name="__ma44">#REF!</definedName>
    <definedName name="__W200">'[2]21'!$B$1:$B$802</definedName>
    <definedName name="__x1">#REF!</definedName>
    <definedName name="__ys1">#REF!</definedName>
    <definedName name="__ys2">#REF!</definedName>
    <definedName name="__ys3">#REF!</definedName>
    <definedName name="_000年.xls" localSheetId="0">#REF!</definedName>
    <definedName name="_000年.xls" localSheetId="2">#REF!</definedName>
    <definedName name="_000年.xls" localSheetId="1">#REF!</definedName>
    <definedName name="_000年.xls" localSheetId="3">#REF!</definedName>
    <definedName name="_000年.xls">#REF!</definedName>
    <definedName name="_001年.xls" localSheetId="0">#REF!</definedName>
    <definedName name="_001年.xls" localSheetId="2">#REF!</definedName>
    <definedName name="_001年.xls" localSheetId="1">#REF!</definedName>
    <definedName name="_001年.xls" localSheetId="3">#REF!</definedName>
    <definedName name="_001年.xls">#REF!</definedName>
    <definedName name="_002年.xls" localSheetId="0">#REF!</definedName>
    <definedName name="_002年.xls" localSheetId="2">#REF!</definedName>
    <definedName name="_002年.xls" localSheetId="1">#REF!</definedName>
    <definedName name="_002年.xls" localSheetId="3">#REF!</definedName>
    <definedName name="_002年.xls">#REF!</definedName>
    <definedName name="_04房1300_1500浴缸" localSheetId="0">#REF!</definedName>
    <definedName name="_04房1300_1500浴缸" localSheetId="2">#REF!</definedName>
    <definedName name="_04房1300_1500浴缸" localSheetId="1">#REF!</definedName>
    <definedName name="_04房1300_1500浴缸" localSheetId="3">#REF!</definedName>
    <definedName name="_04房1300_1500浴缸">#REF!</definedName>
    <definedName name="_1.0_1.3_24">#REF!</definedName>
    <definedName name="_1.8_1.8_0.2" localSheetId="0">#REF!</definedName>
    <definedName name="_1.8_1.8_0.2" localSheetId="2">#REF!</definedName>
    <definedName name="_1.8_1.8_0.2" localSheetId="1">#REF!</definedName>
    <definedName name="_1.8_1.8_0.2" localSheetId="3">#REF!</definedName>
    <definedName name="_1.8_1.8_0.2">#REF!</definedName>
    <definedName name="_100宽石膏线" localSheetId="0">#REF!</definedName>
    <definedName name="_100宽石膏线" localSheetId="2">#REF!</definedName>
    <definedName name="_100宽石膏线" localSheetId="1">#REF!</definedName>
    <definedName name="_100宽石膏线" localSheetId="3">#REF!</definedName>
    <definedName name="_100宽石膏线">#REF!</definedName>
    <definedName name="_12mm厚夹板" localSheetId="0">#REF!</definedName>
    <definedName name="_12mm厚夹板" localSheetId="2">#REF!</definedName>
    <definedName name="_12mm厚夹板" localSheetId="1">#REF!</definedName>
    <definedName name="_12mm厚夹板" localSheetId="3">#REF!</definedName>
    <definedName name="_12mm厚夹板">#REF!</definedName>
    <definedName name="_12mm纸面石膏板" localSheetId="0">#REF!</definedName>
    <definedName name="_12mm纸面石膏板" localSheetId="2">#REF!</definedName>
    <definedName name="_12mm纸面石膏板" localSheetId="1">#REF!</definedName>
    <definedName name="_12mm纸面石膏板" localSheetId="3">#REF!</definedName>
    <definedName name="_12mm纸面石膏板">#REF!</definedName>
    <definedName name="_12厘阻燃夹板" localSheetId="0">#REF!</definedName>
    <definedName name="_12厘阻燃夹板" localSheetId="2">#REF!</definedName>
    <definedName name="_12厘阻燃夹板" localSheetId="1">#REF!</definedName>
    <definedName name="_12厘阻燃夹板" localSheetId="3">#REF!</definedName>
    <definedName name="_12厘阻燃夹板">#REF!</definedName>
    <definedName name="_130mm宽石材分界线铺贴" localSheetId="0">#REF!</definedName>
    <definedName name="_130mm宽石材分界线铺贴" localSheetId="2">#REF!</definedName>
    <definedName name="_130mm宽石材分界线铺贴" localSheetId="1">#REF!</definedName>
    <definedName name="_130mm宽石材分界线铺贴" localSheetId="3">#REF!</definedName>
    <definedName name="_130mm宽石材分界线铺贴">#REF!</definedName>
    <definedName name="_15_9_8.87_8.87_8.86_8.1_9_9.95_0.5_8.86_2_0.3_17__2.82_0.2__8.1_11_5.155_9.5_17_0.3__2.82_0.2__65.125_0.3_8__2.82_0.2__9_9_9.2_9.8_9_4_7.21_17_0.3__2.82_0.2" localSheetId="0">#REF!</definedName>
    <definedName name="_15_9_8.87_8.87_8.86_8.1_9_9.95_0.5_8.86_2_0.3_17__2.82_0.2__8.1_11_5.155_9.5_17_0.3__2.82_0.2__65.125_0.3_8__2.82_0.2__9_9_9.2_9.8_9_4_7.21_17_0.3__2.82_0.2" localSheetId="2">#REF!</definedName>
    <definedName name="_15_9_8.87_8.87_8.86_8.1_9_9.95_0.5_8.86_2_0.3_17__2.82_0.2__8.1_11_5.155_9.5_17_0.3__2.82_0.2__65.125_0.3_8__2.82_0.2__9_9_9.2_9.8_9_4_7.21_17_0.3__2.82_0.2" localSheetId="1">#REF!</definedName>
    <definedName name="_15_9_8.87_8.87_8.86_8.1_9_9.95_0.5_8.86_2_0.3_17__2.82_0.2__8.1_11_5.155_9.5_17_0.3__2.82_0.2__65.125_0.3_8__2.82_0.2__9_9_9.2_9.8_9_4_7.21_17_0.3__2.82_0.2" localSheetId="3">#REF!</definedName>
    <definedName name="_15_9_8.87_8.87_8.86_8.1_9_9.95_0.5_8.86_2_0.3_17__2.82_0.2__8.1_11_5.155_9.5_17_0.3__2.82_0.2__65.125_0.3_8__2.82_0.2__9_9_9.2_9.8_9_4_7.21_17_0.3__2.82_0.2">#REF!</definedName>
    <definedName name="_1500×1000浴缸及龙头花洒" localSheetId="0">#REF!</definedName>
    <definedName name="_1500×1000浴缸及龙头花洒" localSheetId="2">#REF!</definedName>
    <definedName name="_1500×1000浴缸及龙头花洒" localSheetId="1">#REF!</definedName>
    <definedName name="_1500×1000浴缸及龙头花洒" localSheetId="3">#REF!</definedName>
    <definedName name="_1500×1000浴缸及龙头花洒">#REF!</definedName>
    <definedName name="_15厘埃特板" localSheetId="0">#REF!</definedName>
    <definedName name="_15厘埃特板" localSheetId="2">#REF!</definedName>
    <definedName name="_15厘埃特板" localSheetId="1">#REF!</definedName>
    <definedName name="_15厘埃特板" localSheetId="3">#REF!</definedName>
    <definedName name="_15厘埃特板">#REF!</definedName>
    <definedName name="_15厘夹板" localSheetId="0">#REF!</definedName>
    <definedName name="_15厘夹板" localSheetId="2">#REF!</definedName>
    <definedName name="_15厘夹板" localSheetId="1">#REF!</definedName>
    <definedName name="_15厘夹板" localSheetId="3">#REF!</definedName>
    <definedName name="_15厘夹板">#REF!</definedName>
    <definedName name="_15厘石膏板" localSheetId="0">#REF!</definedName>
    <definedName name="_15厘石膏板" localSheetId="2">#REF!</definedName>
    <definedName name="_15厘石膏板" localSheetId="1">#REF!</definedName>
    <definedName name="_15厘石膏板" localSheetId="3">#REF!</definedName>
    <definedName name="_15厘石膏板">#REF!</definedName>
    <definedName name="_18厘夹板" localSheetId="0">#REF!</definedName>
    <definedName name="_18厘夹板" localSheetId="2">#REF!</definedName>
    <definedName name="_18厘夹板" localSheetId="1">#REF!</definedName>
    <definedName name="_18厘夹板" localSheetId="3">#REF!</definedName>
    <definedName name="_18厘夹板">#REF!</definedName>
    <definedName name="_1W200_">'[2]21'!$B$1:$B$802</definedName>
    <definedName name="_2_2_0.1" localSheetId="0">#REF!</definedName>
    <definedName name="_2_2_0.1" localSheetId="2">#REF!</definedName>
    <definedName name="_2_2_0.1" localSheetId="1">#REF!</definedName>
    <definedName name="_2_2_0.1" localSheetId="3">#REF!</definedName>
    <definedName name="_2_2_0.1">#REF!</definedName>
    <definedName name="_2x1_">#REF!</definedName>
    <definedName name="_3_3、5_5斜边" localSheetId="0">#REF!</definedName>
    <definedName name="_3_3、5_5斜边" localSheetId="2">#REF!</definedName>
    <definedName name="_3_3、5_5斜边" localSheetId="1">#REF!</definedName>
    <definedName name="_3_3、5_5斜边" localSheetId="3">#REF!</definedName>
    <definedName name="_3_3、5_5斜边">#REF!</definedName>
    <definedName name="_300_300铝扣板天花龙骨" localSheetId="0">#REF!</definedName>
    <definedName name="_300_300铝扣板天花龙骨" localSheetId="2">#REF!</definedName>
    <definedName name="_300_300铝扣板天花龙骨" localSheetId="1">#REF!</definedName>
    <definedName name="_300_300铝扣板天花龙骨" localSheetId="3">#REF!</definedName>
    <definedName name="_300_300铝扣板天花龙骨">#REF!</definedName>
    <definedName name="_300×300条纹晶彩石" localSheetId="0">#REF!</definedName>
    <definedName name="_300×300条纹晶彩石" localSheetId="2">#REF!</definedName>
    <definedName name="_300×300条纹晶彩石" localSheetId="1">#REF!</definedName>
    <definedName name="_300×300条纹晶彩石" localSheetId="3">#REF!</definedName>
    <definedName name="_300×300条纹晶彩石">#REF!</definedName>
    <definedName name="_300×300哑面米黄色马赛克砖" localSheetId="0">#REF!</definedName>
    <definedName name="_300×300哑面米黄色马赛克砖" localSheetId="2">#REF!</definedName>
    <definedName name="_300×300哑面米黄色马赛克砖" localSheetId="1">#REF!</definedName>
    <definedName name="_300×300哑面米黄色马赛克砖" localSheetId="3">#REF!</definedName>
    <definedName name="_300×300哑面米黄色马赛克砖">#REF!</definedName>
    <definedName name="_300×600啡色镜面玻化地砖" localSheetId="0">#REF!</definedName>
    <definedName name="_300×600啡色镜面玻化地砖" localSheetId="2">#REF!</definedName>
    <definedName name="_300×600啡色镜面玻化地砖" localSheetId="1">#REF!</definedName>
    <definedName name="_300×600啡色镜面玻化地砖" localSheetId="3">#REF!</definedName>
    <definedName name="_300×600啡色镜面玻化地砖">#REF!</definedName>
    <definedName name="_300×600咖啡色地砖" localSheetId="0">#REF!</definedName>
    <definedName name="_300×600咖啡色地砖" localSheetId="2">#REF!</definedName>
    <definedName name="_300×600咖啡色地砖" localSheetId="1">#REF!</definedName>
    <definedName name="_300×600咖啡色地砖" localSheetId="3">#REF!</definedName>
    <definedName name="_300×600咖啡色地砖">#REF!</definedName>
    <definedName name="_300×600浅色釉面砖" localSheetId="0">#REF!</definedName>
    <definedName name="_300×600浅色釉面砖" localSheetId="2">#REF!</definedName>
    <definedName name="_300×600浅色釉面砖" localSheetId="1">#REF!</definedName>
    <definedName name="_300×600浅色釉面砖" localSheetId="3">#REF!</definedName>
    <definedName name="_300×600浅色釉面砖">#REF!</definedName>
    <definedName name="_300宽浅色长条砖" localSheetId="0">#REF!</definedName>
    <definedName name="_300宽浅色长条砖" localSheetId="2">#REF!</definedName>
    <definedName name="_300宽浅色长条砖" localSheetId="1">#REF!</definedName>
    <definedName name="_300宽浅色长条砖" localSheetId="3">#REF!</definedName>
    <definedName name="_300宽浅色长条砖">#REF!</definedName>
    <definedName name="_327.4_617.52" localSheetId="0">#REF!</definedName>
    <definedName name="_327.4_617.52" localSheetId="2">#REF!</definedName>
    <definedName name="_327.4_617.52" localSheetId="1">#REF!</definedName>
    <definedName name="_327.4_617.52" localSheetId="3">#REF!</definedName>
    <definedName name="_327.4_617.52">#REF!</definedName>
    <definedName name="_344.24_91.52_0.27_5" localSheetId="0">#REF!</definedName>
    <definedName name="_344.24_91.52_0.27_5" localSheetId="2">#REF!</definedName>
    <definedName name="_344.24_91.52_0.27_5" localSheetId="1">#REF!</definedName>
    <definedName name="_344.24_91.52_0.27_5" localSheetId="3">#REF!</definedName>
    <definedName name="_344.24_91.52_0.27_5">#REF!</definedName>
    <definedName name="_350×350柔面砖" localSheetId="0">#REF!</definedName>
    <definedName name="_350×350柔面砖" localSheetId="2">#REF!</definedName>
    <definedName name="_350×350柔面砖" localSheetId="1">#REF!</definedName>
    <definedName name="_350×350柔面砖" localSheetId="3">#REF!</definedName>
    <definedName name="_350×350柔面砖">#REF!</definedName>
    <definedName name="_35厚1_2水泥砂浆找平" localSheetId="0">#REF!</definedName>
    <definedName name="_35厚1_2水泥砂浆找平" localSheetId="2">#REF!</definedName>
    <definedName name="_35厚1_2水泥砂浆找平" localSheetId="1">#REF!</definedName>
    <definedName name="_35厚1_2水泥砂浆找平" localSheetId="3">#REF!</definedName>
    <definedName name="_35厚1_2水泥砂浆找平">#REF!</definedName>
    <definedName name="_3mm厚夹板" localSheetId="0">#REF!</definedName>
    <definedName name="_3mm厚夹板" localSheetId="2">#REF!</definedName>
    <definedName name="_3mm厚夹板" localSheetId="1">#REF!</definedName>
    <definedName name="_3mm厚夹板" localSheetId="3">#REF!</definedName>
    <definedName name="_3mm厚夹板">#REF!</definedName>
    <definedName name="_400×800柔面地砖" localSheetId="0">#REF!</definedName>
    <definedName name="_400×800柔面地砖" localSheetId="2">#REF!</definedName>
    <definedName name="_400×800柔面地砖" localSheetId="1">#REF!</definedName>
    <definedName name="_400×800柔面地砖" localSheetId="3">#REF!</definedName>
    <definedName name="_400×800柔面地砖">#REF!</definedName>
    <definedName name="_450×450仿古墙砖" localSheetId="0">#REF!</definedName>
    <definedName name="_450×450仿古墙砖" localSheetId="2">#REF!</definedName>
    <definedName name="_450×450仿古墙砖" localSheetId="1">#REF!</definedName>
    <definedName name="_450×450仿古墙砖" localSheetId="3">#REF!</definedName>
    <definedName name="_450×450仿古墙砖">#REF!</definedName>
    <definedName name="_5_10拉槽" localSheetId="0">#REF!</definedName>
    <definedName name="_5_10拉槽" localSheetId="2">#REF!</definedName>
    <definedName name="_5_10拉槽" localSheetId="1">#REF!</definedName>
    <definedName name="_5_10拉槽" localSheetId="3">#REF!</definedName>
    <definedName name="_5_10拉槽">#REF!</definedName>
    <definedName name="_5_30斜边" localSheetId="0">#REF!</definedName>
    <definedName name="_5_30斜边" localSheetId="2">#REF!</definedName>
    <definedName name="_5_30斜边" localSheetId="1">#REF!</definedName>
    <definedName name="_5_30斜边" localSheetId="3">#REF!</definedName>
    <definedName name="_5_30斜边">#REF!</definedName>
    <definedName name="_5_35拉槽" localSheetId="0">#REF!</definedName>
    <definedName name="_5_35拉槽" localSheetId="2">#REF!</definedName>
    <definedName name="_5_35拉槽" localSheetId="1">#REF!</definedName>
    <definedName name="_5_35拉槽" localSheetId="3">#REF!</definedName>
    <definedName name="_5_35拉槽">#REF!</definedName>
    <definedName name="_50mm水泥砂浆找平层" localSheetId="0">#REF!</definedName>
    <definedName name="_50mm水泥砂浆找平层" localSheetId="2">#REF!</definedName>
    <definedName name="_50mm水泥砂浆找平层" localSheetId="1">#REF!</definedName>
    <definedName name="_50mm水泥砂浆找平层" localSheetId="3">#REF!</definedName>
    <definedName name="_50mm水泥砂浆找平层">#REF!</definedName>
    <definedName name="_60_60珍珠贝挡水条两边磨R5圆边" localSheetId="0">#REF!</definedName>
    <definedName name="_60_60珍珠贝挡水条两边磨R5圆边" localSheetId="2">#REF!</definedName>
    <definedName name="_60_60珍珠贝挡水条两边磨R5圆边" localSheetId="1">#REF!</definedName>
    <definedName name="_60_60珍珠贝挡水条两边磨R5圆边" localSheetId="3">#REF!</definedName>
    <definedName name="_60_60珍珠贝挡水条两边磨R5圆边">#REF!</definedName>
    <definedName name="_600×200艺术线条" localSheetId="0">#REF!</definedName>
    <definedName name="_600×200艺术线条" localSheetId="2">#REF!</definedName>
    <definedName name="_600×200艺术线条" localSheetId="1">#REF!</definedName>
    <definedName name="_600×200艺术线条" localSheetId="3">#REF!</definedName>
    <definedName name="_600×200艺术线条">#REF!</definedName>
    <definedName name="_600×600仿古地砖" localSheetId="0">#REF!</definedName>
    <definedName name="_600×600仿古地砖" localSheetId="2">#REF!</definedName>
    <definedName name="_600×600仿古地砖" localSheetId="1">#REF!</definedName>
    <definedName name="_600×600仿古地砖" localSheetId="3">#REF!</definedName>
    <definedName name="_600×600仿古地砖">#REF!</definedName>
    <definedName name="_600×600深色镜面玻化地砖" localSheetId="0">#REF!</definedName>
    <definedName name="_600×600深色镜面玻化地砖" localSheetId="2">#REF!</definedName>
    <definedName name="_600×600深色镜面玻化地砖" localSheetId="1">#REF!</definedName>
    <definedName name="_600×600深色镜面玻化地砖" localSheetId="3">#REF!</definedName>
    <definedName name="_600×600深色镜面玻化地砖">#REF!</definedName>
    <definedName name="_600×600深色柔面砖拼深色条砖" localSheetId="0">#REF!</definedName>
    <definedName name="_600×600深色柔面砖拼深色条砖" localSheetId="2">#REF!</definedName>
    <definedName name="_600×600深色柔面砖拼深色条砖" localSheetId="1">#REF!</definedName>
    <definedName name="_600×600深色柔面砖拼深色条砖" localSheetId="3">#REF!</definedName>
    <definedName name="_600×600深色柔面砖拼深色条砖">#REF!</definedName>
    <definedName name="_600×600哑光面艺术砖" localSheetId="0">#REF!</definedName>
    <definedName name="_600×600哑光面艺术砖" localSheetId="2">#REF!</definedName>
    <definedName name="_600×600哑光面艺术砖" localSheetId="1">#REF!</definedName>
    <definedName name="_600×600哑光面艺术砖" localSheetId="3">#REF!</definedName>
    <definedName name="_600×600哑光面艺术砖">#REF!</definedName>
    <definedName name="_60mm高不锈钢踢脚线" localSheetId="0">#REF!</definedName>
    <definedName name="_60mm高不锈钢踢脚线" localSheetId="2">#REF!</definedName>
    <definedName name="_60mm高不锈钢踢脚线" localSheetId="1">#REF!</definedName>
    <definedName name="_60mm高不锈钢踢脚线" localSheetId="3">#REF!</definedName>
    <definedName name="_60mm高不锈钢踢脚线">#REF!</definedName>
    <definedName name="_6mm厚夹板" localSheetId="0">#REF!</definedName>
    <definedName name="_6mm厚夹板" localSheetId="2">#REF!</definedName>
    <definedName name="_6mm厚夹板" localSheetId="1">#REF!</definedName>
    <definedName name="_6mm厚夹板" localSheetId="3">#REF!</definedName>
    <definedName name="_6mm厚夹板">#REF!</definedName>
    <definedName name="_7厘埃特板" localSheetId="0">#REF!</definedName>
    <definedName name="_7厘埃特板" localSheetId="2">#REF!</definedName>
    <definedName name="_7厘埃特板" localSheetId="1">#REF!</definedName>
    <definedName name="_7厘埃特板" localSheetId="3">#REF!</definedName>
    <definedName name="_7厘埃特板">#REF!</definedName>
    <definedName name="_8_8" localSheetId="0">EVALUATE+#REF!</definedName>
    <definedName name="_8_8" localSheetId="2">EVALUATE+#REF!</definedName>
    <definedName name="_8_8" localSheetId="1">EVALUATE+#REF!</definedName>
    <definedName name="_8_8" localSheetId="3">EVALUATE+#REF!</definedName>
    <definedName name="_8_8">EVALUATE+#REF!</definedName>
    <definedName name="_800_800砂岩石面墙砖" localSheetId="0">#REF!</definedName>
    <definedName name="_800_800砂岩石面墙砖" localSheetId="2">#REF!</definedName>
    <definedName name="_800_800砂岩石面墙砖" localSheetId="1">#REF!</definedName>
    <definedName name="_800_800砂岩石面墙砖" localSheetId="3">#REF!</definedName>
    <definedName name="_800_800砂岩石面墙砖">#REF!</definedName>
    <definedName name="_800×800凹凸面地砖材料费" localSheetId="0">#REF!</definedName>
    <definedName name="_800×800凹凸面地砖材料费" localSheetId="2">#REF!</definedName>
    <definedName name="_800×800凹凸面地砖材料费" localSheetId="1">#REF!</definedName>
    <definedName name="_800×800凹凸面地砖材料费" localSheetId="3">#REF!</definedName>
    <definedName name="_800×800凹凸面地砖材料费">#REF!</definedName>
    <definedName name="_9mm厚夹板" localSheetId="0">#REF!</definedName>
    <definedName name="_9mm厚夹板" localSheetId="2">#REF!</definedName>
    <definedName name="_9mm厚夹板" localSheetId="1">#REF!</definedName>
    <definedName name="_9mm厚夹板" localSheetId="3">#REF!</definedName>
    <definedName name="_9mm厚夹板">#REF!</definedName>
    <definedName name="_9mm石膏板" localSheetId="0">#REF!</definedName>
    <definedName name="_9mm石膏板" localSheetId="2">#REF!</definedName>
    <definedName name="_9mm石膏板" localSheetId="1">#REF!</definedName>
    <definedName name="_9mm石膏板" localSheetId="3">#REF!</definedName>
    <definedName name="_9mm石膏板">#REF!</definedName>
    <definedName name="_9mm纸面石膏板" localSheetId="0">#REF!</definedName>
    <definedName name="_9mm纸面石膏板" localSheetId="2">#REF!</definedName>
    <definedName name="_9mm纸面石膏板" localSheetId="1">#REF!</definedName>
    <definedName name="_9mm纸面石膏板" localSheetId="3">#REF!</definedName>
    <definedName name="_9mm纸面石膏板">#REF!</definedName>
    <definedName name="_9厘埃特板" localSheetId="0">#REF!</definedName>
    <definedName name="_9厘埃特板" localSheetId="2">#REF!</definedName>
    <definedName name="_9厘埃特板" localSheetId="1">#REF!</definedName>
    <definedName name="_9厘埃特板" localSheetId="3">#REF!</definedName>
    <definedName name="_9厘埃特板">#REF!</definedName>
    <definedName name="_9厘阻燃夹板" localSheetId="0">#REF!</definedName>
    <definedName name="_9厘阻燃夹板" localSheetId="2">#REF!</definedName>
    <definedName name="_9厘阻燃夹板" localSheetId="1">#REF!</definedName>
    <definedName name="_9厘阻燃夹板" localSheetId="3">#REF!</definedName>
    <definedName name="_9厘阻燃夹板">#REF!</definedName>
    <definedName name="_Fill" hidden="1">[3]eqpmad2!#REF!</definedName>
    <definedName name="_LED电源器" localSheetId="0">#REF!</definedName>
    <definedName name="_LED电源器" localSheetId="2">#REF!</definedName>
    <definedName name="_LED电源器" localSheetId="1">#REF!</definedName>
    <definedName name="_LED电源器" localSheetId="3">#REF!</definedName>
    <definedName name="_LED电源器">#REF!</definedName>
    <definedName name="_m3">#REF!</definedName>
    <definedName name="_Order1" hidden="1">255</definedName>
    <definedName name="_Order2" hidden="1">255</definedName>
    <definedName name="_W200">'[4]21'!$B$1:$B$802</definedName>
    <definedName name="_x1">#REF!</definedName>
    <definedName name="_ys1">#REF!</definedName>
    <definedName name="_ys2">#REF!</definedName>
    <definedName name="_ys3">#REF!</definedName>
    <definedName name="Ⅰ级钢筋10以内">[5]材料表!$E$21</definedName>
    <definedName name="Ⅰ级钢筋10以外">[5]材料表!$E$22</definedName>
    <definedName name="Ⅱ级钢筋14以内">[5]材料表!$E$25</definedName>
    <definedName name="Ⅱ级钢筋16至20">[5]材料表!$E$26</definedName>
    <definedName name="Ⅱ级钢筋20至25">[5]材料表!$E$27</definedName>
    <definedName name="Ⅱ级钢筋28至32">[5]材料表!$E$28</definedName>
    <definedName name="Ⅱ级钢筋32以上">[5]材料表!$E$29</definedName>
    <definedName name="Ⅲ级钢筋14以内">[5]材料表!$E$30</definedName>
    <definedName name="Ⅲ级钢筋16至20">[5]材料表!$E$31</definedName>
    <definedName name="Ⅲ级钢筋20至25">[5]材料表!$E$32</definedName>
    <definedName name="Ⅲ级钢筋28至32">[5]材料表!$E$33</definedName>
    <definedName name="Ⅲ级钢筋32以上">[5]材料表!$E$34</definedName>
    <definedName name="a">'[6]21'!$B$1:$B$802</definedName>
    <definedName name="AAA">#REF!+#REF!+0.1</definedName>
    <definedName name="ABC">[1]甲指乙供材料报价表!#REF!</definedName>
    <definedName name="ac">#REF!</definedName>
    <definedName name="ad">'[2]21'!$A$1:$A$802</definedName>
    <definedName name="ae">'[2]21'!$B$1:$B$802</definedName>
    <definedName name="as">#N/A</definedName>
    <definedName name="B" localSheetId="0">#REF!</definedName>
    <definedName name="B" localSheetId="2">#REF!</definedName>
    <definedName name="B" localSheetId="1">#REF!</definedName>
    <definedName name="B" localSheetId="3">#REF!</definedName>
    <definedName name="B">#REF!</definedName>
    <definedName name="BV2.5电线" localSheetId="0">#REF!</definedName>
    <definedName name="BV2.5电线" localSheetId="2">#REF!</definedName>
    <definedName name="BV2.5电线" localSheetId="1">#REF!</definedName>
    <definedName name="BV2.5电线" localSheetId="3">#REF!</definedName>
    <definedName name="BV2.5电线">#REF!</definedName>
    <definedName name="BV4.0电线" localSheetId="0">#REF!</definedName>
    <definedName name="BV4.0电线" localSheetId="2">#REF!</definedName>
    <definedName name="BV4.0电线" localSheetId="1">#REF!</definedName>
    <definedName name="BV4.0电线" localSheetId="3">#REF!</definedName>
    <definedName name="BV4.0电线">#REF!</definedName>
    <definedName name="bz" localSheetId="0">#REF!</definedName>
    <definedName name="bz" localSheetId="2">#REF!</definedName>
    <definedName name="bz" localSheetId="1">#REF!</definedName>
    <definedName name="bz" localSheetId="3">#REF!</definedName>
    <definedName name="bz">#REF!</definedName>
    <definedName name="BZZ" localSheetId="0">#REF!</definedName>
    <definedName name="BZZ" localSheetId="2">#REF!</definedName>
    <definedName name="BZZ" localSheetId="1">#REF!</definedName>
    <definedName name="BZZ" localSheetId="3">#REF!</definedName>
    <definedName name="BZZ">#REF!</definedName>
    <definedName name="BZZH" localSheetId="0">#REF!</definedName>
    <definedName name="BZZH" localSheetId="2">#REF!</definedName>
    <definedName name="BZZH" localSheetId="1">#REF!</definedName>
    <definedName name="BZZH" localSheetId="3">#REF!</definedName>
    <definedName name="BZZH">#REF!</definedName>
    <definedName name="B主筋锚长">[7]内围地梁钢筋说明!$C$17</definedName>
    <definedName name="CC">INDEX([8]工程量计算!$F$1:$F$65536,MATCH("CC",[8]工程量计算!$D$1:$D$65536,0))</definedName>
    <definedName name="D0">'[9]#REF!'!$D$1542</definedName>
    <definedName name="D00">#REF!</definedName>
    <definedName name="D000">#REF!</definedName>
    <definedName name="DFGJ" localSheetId="0">#REF!</definedName>
    <definedName name="DFGJ" localSheetId="2">#REF!</definedName>
    <definedName name="DFGJ" localSheetId="1">#REF!</definedName>
    <definedName name="DFGJ" localSheetId="3">#REF!</definedName>
    <definedName name="DFGJ">#REF!</definedName>
    <definedName name="DIXI">#REF!</definedName>
    <definedName name="dsDataSet" localSheetId="0">#REF!</definedName>
    <definedName name="dsDataSet" localSheetId="2">#REF!</definedName>
    <definedName name="dsDataSet" localSheetId="1">#REF!</definedName>
    <definedName name="dsDataSet" localSheetId="3">#REF!</definedName>
    <definedName name="dsDataSet">#REF!</definedName>
    <definedName name="dw">#REF!</definedName>
    <definedName name="E" localSheetId="0">#REF!</definedName>
    <definedName name="E" localSheetId="2">#REF!</definedName>
    <definedName name="E" localSheetId="1">#REF!</definedName>
    <definedName name="E" localSheetId="3">#REF!</definedName>
    <definedName name="E">#REF!</definedName>
    <definedName name="E0" localSheetId="0">#REF!</definedName>
    <definedName name="E0" localSheetId="2">#REF!</definedName>
    <definedName name="E0" localSheetId="1">#REF!</definedName>
    <definedName name="E0" localSheetId="3">#REF!</definedName>
    <definedName name="E0">#REF!</definedName>
    <definedName name="Element">#REF!</definedName>
    <definedName name="ev">[10]包干费用表!$D$4</definedName>
    <definedName name="Excel_BuiltIn__FilterDatabase_6">#REF!</definedName>
    <definedName name="F">INDEX([8]工程量计算!$F$1:$F$65536,MATCH("F",[8]工程量计算!$D$1:$D$65536,0))</definedName>
    <definedName name="fh">#REF!</definedName>
    <definedName name="GC" localSheetId="0">#REF!</definedName>
    <definedName name="GC" localSheetId="2">#REF!</definedName>
    <definedName name="GC" localSheetId="1">#REF!</definedName>
    <definedName name="GC" localSheetId="3">#REF!</definedName>
    <definedName name="GC">#REF!</definedName>
    <definedName name="GCPZZ" localSheetId="0">#REF!</definedName>
    <definedName name="GCPZZ" localSheetId="2">#REF!</definedName>
    <definedName name="GCPZZ" localSheetId="1">#REF!</definedName>
    <definedName name="GCPZZ" localSheetId="3">#REF!</definedName>
    <definedName name="GCPZZ">#REF!</definedName>
    <definedName name="GCSX" localSheetId="0">#REF!</definedName>
    <definedName name="GCSX" localSheetId="2">#REF!</definedName>
    <definedName name="GCSX" localSheetId="1">#REF!</definedName>
    <definedName name="GCSX" localSheetId="3">#REF!</definedName>
    <definedName name="GCSX">#REF!</definedName>
    <definedName name="GCX" localSheetId="0">#REF!</definedName>
    <definedName name="GCX" localSheetId="2">#REF!</definedName>
    <definedName name="GCX" localSheetId="1">#REF!</definedName>
    <definedName name="GCX" localSheetId="3">#REF!</definedName>
    <definedName name="GCX">#REF!</definedName>
    <definedName name="GCXX" localSheetId="0">#REF!</definedName>
    <definedName name="GCXX" localSheetId="2">#REF!</definedName>
    <definedName name="GCXX" localSheetId="1">#REF!</definedName>
    <definedName name="GCXX" localSheetId="3">#REF!</definedName>
    <definedName name="GCXX">#REF!</definedName>
    <definedName name="GCZH" localSheetId="0">#REF!</definedName>
    <definedName name="GCZH" localSheetId="2">#REF!</definedName>
    <definedName name="GCZH" localSheetId="1">#REF!</definedName>
    <definedName name="GCZH" localSheetId="3">#REF!</definedName>
    <definedName name="GCZH">#REF!</definedName>
    <definedName name="GG">#REF!</definedName>
    <definedName name="GSX" localSheetId="0">#REF!</definedName>
    <definedName name="GSX" localSheetId="2">#REF!</definedName>
    <definedName name="GSX" localSheetId="1">#REF!</definedName>
    <definedName name="GSX" localSheetId="3">#REF!</definedName>
    <definedName name="GSX">#REF!</definedName>
    <definedName name="GXX" localSheetId="0">#REF!</definedName>
    <definedName name="GXX" localSheetId="2">#REF!</definedName>
    <definedName name="GXX" localSheetId="1">#REF!</definedName>
    <definedName name="GXX" localSheetId="3">#REF!</definedName>
    <definedName name="GXX">#REF!</definedName>
    <definedName name="H≤10.5高支模">[5]测算依据!$H$33</definedName>
    <definedName name="H≤14高支模">[5]测算依据!$H$34</definedName>
    <definedName name="H≤5.4高支模">[5]测算依据!$H$31</definedName>
    <definedName name="H≤7.5高支模">[5]测算依据!$H$32</definedName>
    <definedName name="haoi">'[11]3'!$B$6:$G$9</definedName>
    <definedName name="hf">#REF!</definedName>
    <definedName name="HWSheet">1</definedName>
    <definedName name="HZPZZ" localSheetId="0">#REF!</definedName>
    <definedName name="HZPZZ" localSheetId="2">#REF!</definedName>
    <definedName name="HZPZZ" localSheetId="1">#REF!</definedName>
    <definedName name="HZPZZ" localSheetId="3">#REF!</definedName>
    <definedName name="HZPZZ">#REF!</definedName>
    <definedName name="H低" localSheetId="0">#REF!</definedName>
    <definedName name="H低" localSheetId="2">#REF!</definedName>
    <definedName name="H低" localSheetId="1">#REF!</definedName>
    <definedName name="H低" localSheetId="3">#REF!</definedName>
    <definedName name="H低">#REF!</definedName>
    <definedName name="H高" localSheetId="0">#REF!</definedName>
    <definedName name="H高" localSheetId="2">#REF!</definedName>
    <definedName name="H高" localSheetId="1">#REF!</definedName>
    <definedName name="H高" localSheetId="3">#REF!</definedName>
    <definedName name="H高">#REF!</definedName>
    <definedName name="INPUT_BQ" localSheetId="0">#REF!</definedName>
    <definedName name="INPUT_BQ" localSheetId="2">#REF!</definedName>
    <definedName name="INPUT_BQ" localSheetId="1">#REF!</definedName>
    <definedName name="INPUT_BQ" localSheetId="3">#REF!</definedName>
    <definedName name="INPUT_BQ">#REF!</definedName>
    <definedName name="KO" localSheetId="0">#REF!</definedName>
    <definedName name="KO" localSheetId="2">#REF!</definedName>
    <definedName name="KO" localSheetId="1">#REF!</definedName>
    <definedName name="KO" localSheetId="3">#REF!</definedName>
    <definedName name="KO">#REF!</definedName>
    <definedName name="KP1多孔砖">[5]材料表!$E$45</definedName>
    <definedName name="LED灯带安装" localSheetId="0">#REF!</definedName>
    <definedName name="LED灯带安装" localSheetId="2">#REF!</definedName>
    <definedName name="LED灯带安装" localSheetId="1">#REF!</definedName>
    <definedName name="LED灯带安装" localSheetId="3">#REF!</definedName>
    <definedName name="LED灯带安装">#REF!</definedName>
    <definedName name="LLL" localSheetId="0">#REF!</definedName>
    <definedName name="LLL" localSheetId="2">#REF!</definedName>
    <definedName name="LLL" localSheetId="1">#REF!</definedName>
    <definedName name="LLL" localSheetId="3">#REF!</definedName>
    <definedName name="LLL">#REF!</definedName>
    <definedName name="MAX" localSheetId="0">#REF!</definedName>
    <definedName name="MAX" localSheetId="2">#REF!</definedName>
    <definedName name="MAX" localSheetId="1">#REF!</definedName>
    <definedName name="MAX" localSheetId="3">#REF!</definedName>
    <definedName name="MAX">#REF!</definedName>
    <definedName name="mc">OFFSET([8]工程量计算!$B$3,1,,COUNTA([8]工程量计算!$B$1:$B$65536)-1,)</definedName>
    <definedName name="MIN" localSheetId="0">#REF!</definedName>
    <definedName name="MIN" localSheetId="2">#REF!</definedName>
    <definedName name="MIN" localSheetId="1">#REF!</definedName>
    <definedName name="MIN" localSheetId="3">#REF!</definedName>
    <definedName name="MIN">#REF!</definedName>
    <definedName name="Module.Prix_SMC" localSheetId="2">#N/A</definedName>
    <definedName name="Module.Prix_SMC" localSheetId="1">#N/A</definedName>
    <definedName name="Module.Prix_SMC">Module.Prix_SMC</definedName>
    <definedName name="n" localSheetId="0">#REF!</definedName>
    <definedName name="n" localSheetId="2">#REF!</definedName>
    <definedName name="n" localSheetId="1">#REF!</definedName>
    <definedName name="n" localSheetId="3">#REF!</definedName>
    <definedName name="n">#REF!</definedName>
    <definedName name="pbbz" localSheetId="0">#REF!</definedName>
    <definedName name="pbbz" localSheetId="2">#REF!</definedName>
    <definedName name="pbbz" localSheetId="1">#REF!</definedName>
    <definedName name="pbbz" localSheetId="3">#REF!</definedName>
    <definedName name="pbbz">#REF!</definedName>
    <definedName name="pfmf" localSheetId="0">#REF!</definedName>
    <definedName name="pfmf" localSheetId="2">#REF!</definedName>
    <definedName name="pfmf" localSheetId="1">#REF!</definedName>
    <definedName name="pfmf" localSheetId="3">#REF!</definedName>
    <definedName name="pfmf">#REF!</definedName>
    <definedName name="pjz" localSheetId="0">#REF!</definedName>
    <definedName name="pjz" localSheetId="2">#REF!</definedName>
    <definedName name="pjz" localSheetId="1">#REF!</definedName>
    <definedName name="pjz" localSheetId="3">#REF!</definedName>
    <definedName name="pjz">#REF!</definedName>
    <definedName name="PPR给水管DN20" localSheetId="0">#REF!</definedName>
    <definedName name="PPR给水管DN20" localSheetId="2">#REF!</definedName>
    <definedName name="PPR给水管DN20" localSheetId="1">#REF!</definedName>
    <definedName name="PPR给水管DN20" localSheetId="3">#REF!</definedName>
    <definedName name="PPR给水管DN20">#REF!</definedName>
    <definedName name="_xlnm.Print_Area" localSheetId="0">封面!$A$1:$D$21</definedName>
    <definedName name="_xlnm.Print_Area" localSheetId="2">#REF!</definedName>
    <definedName name="_xlnm.Print_Area" localSheetId="1">工程量清单编制说明!$A$1:$B$32</definedName>
    <definedName name="_xlnm.Print_Area" localSheetId="4">汇总表!$A$1:$F$15</definedName>
    <definedName name="_xlnm.Print_Area" localSheetId="3">#REF!</definedName>
    <definedName name="_xlnm.Print_Area" localSheetId="11">主要材料价格表!$A$1:$F$25</definedName>
    <definedName name="_xlnm.Print_Area">#REF!</definedName>
    <definedName name="_xlnm.Print_Titles" localSheetId="5" hidden="1">#REF!</definedName>
    <definedName name="_xlnm.Print_Titles" localSheetId="0" hidden="1">#REF!</definedName>
    <definedName name="_xlnm.Print_Titles" localSheetId="2" hidden="1">#REF!</definedName>
    <definedName name="_xlnm.Print_Titles" localSheetId="1" hidden="1">工程量清单编制说明!$1:$1</definedName>
    <definedName name="_xlnm.Print_Titles" localSheetId="4" hidden="1">#REF!</definedName>
    <definedName name="_xlnm.Print_Titles" localSheetId="3" hidden="1">#REF!</definedName>
    <definedName name="_xlnm.Print_Titles" localSheetId="11">主要材料价格表!$1:$3</definedName>
    <definedName name="_xlnm.Print_Titles" hidden="1">#REF!</definedName>
    <definedName name="Prix_SMC" localSheetId="2">#N/A</definedName>
    <definedName name="Prix_SMC" localSheetId="1">#N/A</definedName>
    <definedName name="PVCU排水DN50" localSheetId="0">#REF!</definedName>
    <definedName name="PVCU排水DN50" localSheetId="2">#REF!</definedName>
    <definedName name="PVCU排水DN50" localSheetId="1">#REF!</definedName>
    <definedName name="PVCU排水DN50" localSheetId="3">#REF!</definedName>
    <definedName name="PVCU排水DN50">#REF!</definedName>
    <definedName name="PVCU排水DN75" localSheetId="0">#REF!</definedName>
    <definedName name="PVCU排水DN75" localSheetId="2">#REF!</definedName>
    <definedName name="PVCU排水DN75" localSheetId="1">#REF!</definedName>
    <definedName name="PVCU排水DN75" localSheetId="3">#REF!</definedName>
    <definedName name="PVCU排水DN75">#REF!</definedName>
    <definedName name="PVCU排污DN110" localSheetId="0">#REF!</definedName>
    <definedName name="PVCU排污DN110" localSheetId="2">#REF!</definedName>
    <definedName name="PVCU排污DN110" localSheetId="1">#REF!</definedName>
    <definedName name="PVCU排污DN110" localSheetId="3">#REF!</definedName>
    <definedName name="PVCU排污DN110">#REF!</definedName>
    <definedName name="S" localSheetId="5">[12]梁!$X1*1.2</definedName>
    <definedName name="S" localSheetId="0">#REF!</definedName>
    <definedName name="S" localSheetId="2">#REF!</definedName>
    <definedName name="S" localSheetId="1">#REF!</definedName>
    <definedName name="S" localSheetId="4">[12]梁!$X1*1.2</definedName>
    <definedName name="S" localSheetId="3">#REF!</definedName>
    <definedName name="S">#REF!</definedName>
    <definedName name="sdsad">#REF!</definedName>
    <definedName name="series01">#REF!</definedName>
    <definedName name="series02">#REF!</definedName>
    <definedName name="series03">#REF!</definedName>
    <definedName name="series04">#REF!</definedName>
    <definedName name="series05">#REF!</definedName>
    <definedName name="series06">#REF!</definedName>
    <definedName name="series07">#REF!</definedName>
    <definedName name="series08">#REF!</definedName>
    <definedName name="series09">#REF!</definedName>
    <definedName name="series10">#REF!</definedName>
    <definedName name="SH" localSheetId="0">#REF!</definedName>
    <definedName name="SH" localSheetId="2">#REF!</definedName>
    <definedName name="SH" localSheetId="1">#REF!</definedName>
    <definedName name="SH" localSheetId="3">#REF!</definedName>
    <definedName name="SH">#REF!</definedName>
    <definedName name="SHPZZ" localSheetId="0">#REF!</definedName>
    <definedName name="SHPZZ" localSheetId="2">#REF!</definedName>
    <definedName name="SHPZZ" localSheetId="1">#REF!</definedName>
    <definedName name="SHPZZ" localSheetId="3">#REF!</definedName>
    <definedName name="SHPZZ">#REF!</definedName>
    <definedName name="SHSX" localSheetId="0">#REF!</definedName>
    <definedName name="SHSX" localSheetId="2">#REF!</definedName>
    <definedName name="SHSX" localSheetId="1">#REF!</definedName>
    <definedName name="SHSX" localSheetId="3">#REF!</definedName>
    <definedName name="SHSX">#REF!</definedName>
    <definedName name="SHX" localSheetId="0">#REF!</definedName>
    <definedName name="SHX" localSheetId="2">#REF!</definedName>
    <definedName name="SHX" localSheetId="1">#REF!</definedName>
    <definedName name="SHX" localSheetId="3">#REF!</definedName>
    <definedName name="SHX">#REF!</definedName>
    <definedName name="SHXX" localSheetId="0">#REF!</definedName>
    <definedName name="SHXX" localSheetId="2">#REF!</definedName>
    <definedName name="SHXX" localSheetId="1">#REF!</definedName>
    <definedName name="SHXX" localSheetId="3">#REF!</definedName>
    <definedName name="SHXX">#REF!</definedName>
    <definedName name="SHZH" localSheetId="0">#REF!</definedName>
    <definedName name="SHZH" localSheetId="2">#REF!</definedName>
    <definedName name="SHZH" localSheetId="1">#REF!</definedName>
    <definedName name="SHZH" localSheetId="3">#REF!</definedName>
    <definedName name="SHZH">#REF!</definedName>
    <definedName name="SN" localSheetId="0">#REF!</definedName>
    <definedName name="SN" localSheetId="2">#REF!</definedName>
    <definedName name="SN" localSheetId="1">#REF!</definedName>
    <definedName name="SN" localSheetId="3">#REF!</definedName>
    <definedName name="SN">#REF!</definedName>
    <definedName name="SNPZZ" localSheetId="0">#REF!</definedName>
    <definedName name="SNPZZ" localSheetId="2">#REF!</definedName>
    <definedName name="SNPZZ" localSheetId="1">#REF!</definedName>
    <definedName name="SNPZZ" localSheetId="3">#REF!</definedName>
    <definedName name="SNPZZ">#REF!</definedName>
    <definedName name="SNSX" localSheetId="0">#REF!</definedName>
    <definedName name="SNSX" localSheetId="2">#REF!</definedName>
    <definedName name="SNSX" localSheetId="1">#REF!</definedName>
    <definedName name="SNSX" localSheetId="3">#REF!</definedName>
    <definedName name="SNSX">#REF!</definedName>
    <definedName name="SNX" localSheetId="0">#REF!</definedName>
    <definedName name="SNX" localSheetId="2">#REF!</definedName>
    <definedName name="SNX" localSheetId="1">#REF!</definedName>
    <definedName name="SNX" localSheetId="3">#REF!</definedName>
    <definedName name="SNX">#REF!</definedName>
    <definedName name="SNXX" localSheetId="0">#REF!</definedName>
    <definedName name="SNXX" localSheetId="2">#REF!</definedName>
    <definedName name="SNXX" localSheetId="1">#REF!</definedName>
    <definedName name="SNXX" localSheetId="3">#REF!</definedName>
    <definedName name="SNXX">#REF!</definedName>
    <definedName name="SNZH" localSheetId="0">#REF!</definedName>
    <definedName name="SNZH" localSheetId="2">#REF!</definedName>
    <definedName name="SNZH" localSheetId="1">#REF!</definedName>
    <definedName name="SNZH" localSheetId="3">#REF!</definedName>
    <definedName name="SNZH">#REF!</definedName>
    <definedName name="source" localSheetId="0">#REF!</definedName>
    <definedName name="source" localSheetId="2">#REF!</definedName>
    <definedName name="source" localSheetId="1">#REF!</definedName>
    <definedName name="source" localSheetId="3">#REF!</definedName>
    <definedName name="source">#REF!</definedName>
    <definedName name="SSX" localSheetId="0">#REF!</definedName>
    <definedName name="SSX" localSheetId="2">#REF!</definedName>
    <definedName name="SSX" localSheetId="1">#REF!</definedName>
    <definedName name="SSX" localSheetId="3">#REF!</definedName>
    <definedName name="SSX">#REF!</definedName>
    <definedName name="sx" localSheetId="0">#REF!</definedName>
    <definedName name="sx" localSheetId="2">#REF!</definedName>
    <definedName name="sx" localSheetId="1">#REF!</definedName>
    <definedName name="sx" localSheetId="3">#REF!</definedName>
    <definedName name="sx">#REF!</definedName>
    <definedName name="SXX" localSheetId="0">#REF!</definedName>
    <definedName name="SXX" localSheetId="2">#REF!</definedName>
    <definedName name="SXX" localSheetId="1">#REF!</definedName>
    <definedName name="SXX" localSheetId="3">#REF!</definedName>
    <definedName name="SXX">#REF!</definedName>
    <definedName name="SZ" localSheetId="0">#REF!</definedName>
    <definedName name="SZ" localSheetId="2">#REF!</definedName>
    <definedName name="SZ" localSheetId="1">#REF!</definedName>
    <definedName name="SZ" localSheetId="3">#REF!</definedName>
    <definedName name="SZ">#REF!</definedName>
    <definedName name="VERSION" localSheetId="0">#REF!</definedName>
    <definedName name="VERSION" localSheetId="2">#REF!</definedName>
    <definedName name="VERSION" localSheetId="1">#REF!</definedName>
    <definedName name="VERSION" localSheetId="3">#REF!</definedName>
    <definedName name="VERSION">#REF!</definedName>
    <definedName name="vhg">#REF!</definedName>
    <definedName name="WTP" localSheetId="0">#REF!</definedName>
    <definedName name="WTP" localSheetId="2">#REF!</definedName>
    <definedName name="WTP" localSheetId="1">#REF!</definedName>
    <definedName name="WTP" localSheetId="3">#REF!</definedName>
    <definedName name="WTP">#REF!</definedName>
    <definedName name="XL">OFFSET(#REF!,1,MATCH([13]计算式模板!A$4,#REF!,0)-1,COUNTA(OFFSET(#REF!,1,MATCH([13]计算式模板!A$4,#REF!,0)-1,100,))+1,)</definedName>
    <definedName name="xvs">#REF!</definedName>
    <definedName name="xx" localSheetId="0">#REF!</definedName>
    <definedName name="xx" localSheetId="2">#REF!</definedName>
    <definedName name="xx" localSheetId="1">#REF!</definedName>
    <definedName name="xx" localSheetId="3">#REF!</definedName>
    <definedName name="xx">#REF!</definedName>
    <definedName name="X值" localSheetId="0">#REF!</definedName>
    <definedName name="X值" localSheetId="2">#REF!</definedName>
    <definedName name="X值" localSheetId="1">#REF!</definedName>
    <definedName name="X值" localSheetId="3">#REF!</definedName>
    <definedName name="X值">#REF!</definedName>
    <definedName name="y">#REF!</definedName>
    <definedName name="yy">#REF!</definedName>
    <definedName name="YYY" localSheetId="0">#REF!</definedName>
    <definedName name="YYY" localSheetId="2">#REF!</definedName>
    <definedName name="YYY" localSheetId="1">#REF!</definedName>
    <definedName name="YYY" localSheetId="3">#REF!</definedName>
    <definedName name="YYY">#REF!</definedName>
    <definedName name="z">#REF!</definedName>
    <definedName name="ZSX" localSheetId="0">#REF!</definedName>
    <definedName name="ZSX" localSheetId="2">#REF!</definedName>
    <definedName name="ZSX" localSheetId="1">#REF!</definedName>
    <definedName name="ZSX" localSheetId="3">#REF!</definedName>
    <definedName name="ZSX">#REF!</definedName>
    <definedName name="zxd">#REF!</definedName>
    <definedName name="ZXX" localSheetId="0">#REF!</definedName>
    <definedName name="ZXX" localSheetId="2">#REF!</definedName>
    <definedName name="ZXX" localSheetId="1">#REF!</definedName>
    <definedName name="ZXX" localSheetId="3">#REF!</definedName>
    <definedName name="ZXX">#REF!</definedName>
    <definedName name="啊">#REF!</definedName>
    <definedName name="埃特板">#REF!</definedName>
    <definedName name="埃特板人工">#REF!</definedName>
    <definedName name="八">'[14]8'!$B$6:$G$9</definedName>
    <definedName name="板厚">#REF!</definedName>
    <definedName name="包房墙纸" localSheetId="0">#REF!</definedName>
    <definedName name="包房墙纸" localSheetId="2">#REF!</definedName>
    <definedName name="包房墙纸" localSheetId="1">#REF!</definedName>
    <definedName name="包房墙纸" localSheetId="3">#REF!</definedName>
    <definedName name="包房墙纸">#REF!</definedName>
    <definedName name="北京中远广田装饰工程有限公司" localSheetId="0">#REF!</definedName>
    <definedName name="北京中远广田装饰工程有限公司" localSheetId="2">#REF!</definedName>
    <definedName name="北京中远广田装饰工程有限公司" localSheetId="1">#REF!</definedName>
    <definedName name="北京中远广田装饰工程有限公司" localSheetId="3">#REF!</definedName>
    <definedName name="北京中远广田装饰工程有限公司">#REF!</definedName>
    <definedName name="贝砂金">#REF!</definedName>
    <definedName name="编制单位">""</definedName>
    <definedName name="编制人">""</definedName>
    <definedName name="编制日期">"2010年06月17日"</definedName>
    <definedName name="标底" localSheetId="0">#REF!</definedName>
    <definedName name="标底" localSheetId="2">#REF!</definedName>
    <definedName name="标底" localSheetId="1">#REF!</definedName>
    <definedName name="标底" localSheetId="3">#REF!</definedName>
    <definedName name="标底">#REF!</definedName>
    <definedName name="标高" localSheetId="0">#REF!</definedName>
    <definedName name="标高" localSheetId="2">#REF!</definedName>
    <definedName name="标高" localSheetId="1">#REF!</definedName>
    <definedName name="标高" localSheetId="3">#REF!</definedName>
    <definedName name="标高">#REF!</definedName>
    <definedName name="玻璃磨砂处理" localSheetId="0">#REF!</definedName>
    <definedName name="玻璃磨砂处理" localSheetId="2">#REF!</definedName>
    <definedName name="玻璃磨砂处理" localSheetId="1">#REF!</definedName>
    <definedName name="玻璃磨砂处理" localSheetId="3">#REF!</definedName>
    <definedName name="玻璃磨砂处理">#REF!</definedName>
    <definedName name="不锈钢门套" localSheetId="0">#REF!</definedName>
    <definedName name="不锈钢门套" localSheetId="2">#REF!</definedName>
    <definedName name="不锈钢门套" localSheetId="1">#REF!</definedName>
    <definedName name="不锈钢门套" localSheetId="3">#REF!</definedName>
    <definedName name="不锈钢门套">#REF!</definedName>
    <definedName name="不锈钢饰线安装_大" localSheetId="0">#REF!</definedName>
    <definedName name="不锈钢饰线安装_大" localSheetId="2">#REF!</definedName>
    <definedName name="不锈钢饰线安装_大" localSheetId="1">#REF!</definedName>
    <definedName name="不锈钢饰线安装_大" localSheetId="3">#REF!</definedName>
    <definedName name="不锈钢饰线安装_大">#REF!</definedName>
    <definedName name="不锈钢饰线安装_小" localSheetId="0">#REF!</definedName>
    <definedName name="不锈钢饰线安装_小" localSheetId="2">#REF!</definedName>
    <definedName name="不锈钢饰线安装_小" localSheetId="1">#REF!</definedName>
    <definedName name="不锈钢饰线安装_小" localSheetId="3">#REF!</definedName>
    <definedName name="不锈钢饰线安装_小">#REF!</definedName>
    <definedName name="材料表">10</definedName>
    <definedName name="彩色马赛克" localSheetId="0">#REF!</definedName>
    <definedName name="彩色马赛克" localSheetId="2">#REF!</definedName>
    <definedName name="彩色马赛克" localSheetId="1">#REF!</definedName>
    <definedName name="彩色马赛克" localSheetId="3">#REF!</definedName>
    <definedName name="彩色马赛克">#REF!</definedName>
    <definedName name="层数高度">""</definedName>
    <definedName name="超高脚手架" localSheetId="0">#REF!</definedName>
    <definedName name="超高脚手架" localSheetId="2">#REF!</definedName>
    <definedName name="超高脚手架" localSheetId="1">#REF!</definedName>
    <definedName name="超高脚手架" localSheetId="3">#REF!</definedName>
    <definedName name="超高脚手架">#REF!</definedName>
    <definedName name="超高脚手架." localSheetId="0">#REF!</definedName>
    <definedName name="超高脚手架." localSheetId="2">#REF!</definedName>
    <definedName name="超高脚手架." localSheetId="1">#REF!</definedName>
    <definedName name="超高脚手架." localSheetId="3">#REF!</definedName>
    <definedName name="超高脚手架.">#REF!</definedName>
    <definedName name="成品保护" localSheetId="0">#REF!</definedName>
    <definedName name="成品保护" localSheetId="2">#REF!</definedName>
    <definedName name="成品保护" localSheetId="1">#REF!</definedName>
    <definedName name="成品保护" localSheetId="3">#REF!</definedName>
    <definedName name="成品保护">#REF!</definedName>
    <definedName name="成品保护_公区现浇砼" localSheetId="0">#REF!</definedName>
    <definedName name="成品保护_公区现浇砼" localSheetId="2">#REF!</definedName>
    <definedName name="成品保护_公区现浇砼" localSheetId="1">#REF!</definedName>
    <definedName name="成品保护_公区现浇砼" localSheetId="3">#REF!</definedName>
    <definedName name="成品保护_公区现浇砼">#REF!</definedName>
    <definedName name="承台" localSheetId="0">#REF!</definedName>
    <definedName name="承台" localSheetId="2">#REF!</definedName>
    <definedName name="承台" localSheetId="1">#REF!</definedName>
    <definedName name="承台" localSheetId="3">#REF!</definedName>
    <definedName name="承台">#REF!</definedName>
    <definedName name="承台编号" localSheetId="0">#REF!</definedName>
    <definedName name="承台编号" localSheetId="2">#REF!</definedName>
    <definedName name="承台编号" localSheetId="1">#REF!</definedName>
    <definedName name="承台编号" localSheetId="3">#REF!</definedName>
    <definedName name="承台编号">#REF!</definedName>
    <definedName name="承台含桩长">#REF!</definedName>
    <definedName name="厨房地面水泥砂浆找平人工" localSheetId="0">#REF!</definedName>
    <definedName name="厨房地面水泥砂浆找平人工" localSheetId="2">#REF!</definedName>
    <definedName name="厨房地面水泥砂浆找平人工" localSheetId="1">#REF!</definedName>
    <definedName name="厨房地面水泥砂浆找平人工" localSheetId="3">#REF!</definedName>
    <definedName name="厨房地面水泥砂浆找平人工">#REF!</definedName>
    <definedName name="橱柜背面水泥砂浆找平" localSheetId="0">#REF!</definedName>
    <definedName name="橱柜背面水泥砂浆找平" localSheetId="2">#REF!</definedName>
    <definedName name="橱柜背面水泥砂浆找平" localSheetId="1">#REF!</definedName>
    <definedName name="橱柜背面水泥砂浆找平" localSheetId="3">#REF!</definedName>
    <definedName name="橱柜背面水泥砂浆找平">#REF!</definedName>
    <definedName name="橱柜背水泥砂浆找平人工" localSheetId="0">#REF!</definedName>
    <definedName name="橱柜背水泥砂浆找平人工" localSheetId="2">#REF!</definedName>
    <definedName name="橱柜背水泥砂浆找平人工" localSheetId="1">#REF!</definedName>
    <definedName name="橱柜背水泥砂浆找平人工" localSheetId="3">#REF!</definedName>
    <definedName name="橱柜背水泥砂浆找平人工">#REF!</definedName>
    <definedName name="橱柜地面水泥砂浆找平" localSheetId="0">#REF!</definedName>
    <definedName name="橱柜地面水泥砂浆找平" localSheetId="2">#REF!</definedName>
    <definedName name="橱柜地面水泥砂浆找平" localSheetId="1">#REF!</definedName>
    <definedName name="橱柜地面水泥砂浆找平" localSheetId="3">#REF!</definedName>
    <definedName name="橱柜地面水泥砂浆找平">#REF!</definedName>
    <definedName name="传动器">[15]sheet2!$B$9</definedName>
    <definedName name="窗帘盒挡板" localSheetId="0">#REF!</definedName>
    <definedName name="窗帘盒挡板" localSheetId="2">#REF!</definedName>
    <definedName name="窗帘盒挡板" localSheetId="1">#REF!</definedName>
    <definedName name="窗帘盒挡板" localSheetId="3">#REF!</definedName>
    <definedName name="窗帘盒挡板">#REF!</definedName>
    <definedName name="窗帘盒人工">#REF!</definedName>
    <definedName name="窗台石人工">#REF!</definedName>
    <definedName name="瓷砖波打线铺贴人工" localSheetId="0">#REF!</definedName>
    <definedName name="瓷砖波打线铺贴人工" localSheetId="2">#REF!</definedName>
    <definedName name="瓷砖波打线铺贴人工" localSheetId="1">#REF!</definedName>
    <definedName name="瓷砖波打线铺贴人工" localSheetId="3">#REF!</definedName>
    <definedName name="瓷砖波打线铺贴人工">#REF!</definedName>
    <definedName name="瓷砖干挂人工" localSheetId="0">#REF!</definedName>
    <definedName name="瓷砖干挂人工" localSheetId="2">#REF!</definedName>
    <definedName name="瓷砖干挂人工" localSheetId="1">#REF!</definedName>
    <definedName name="瓷砖干挂人工" localSheetId="3">#REF!</definedName>
    <definedName name="瓷砖干挂人工">#REF!</definedName>
    <definedName name="瓷砖胶泥" localSheetId="0">#REF!</definedName>
    <definedName name="瓷砖胶泥" localSheetId="2">#REF!</definedName>
    <definedName name="瓷砖胶泥" localSheetId="1">#REF!</definedName>
    <definedName name="瓷砖胶泥" localSheetId="3">#REF!</definedName>
    <definedName name="瓷砖胶泥">#REF!</definedName>
    <definedName name="瓷砖门槛石" localSheetId="0">#REF!</definedName>
    <definedName name="瓷砖门槛石" localSheetId="2">#REF!</definedName>
    <definedName name="瓷砖门槛石" localSheetId="1">#REF!</definedName>
    <definedName name="瓷砖门槛石" localSheetId="3">#REF!</definedName>
    <definedName name="瓷砖门槛石">#REF!</definedName>
    <definedName name="瓷砖踢脚线人工">#REF!</definedName>
    <definedName name="大堂花灯">#REF!</definedName>
    <definedName name="大堂墙面人工" localSheetId="0">#REF!</definedName>
    <definedName name="大堂墙面人工" localSheetId="2">#REF!</definedName>
    <definedName name="大堂墙面人工" localSheetId="1">#REF!</definedName>
    <definedName name="大堂墙面人工" localSheetId="3">#REF!</definedName>
    <definedName name="大堂墙面人工">#REF!</definedName>
    <definedName name="大堂射灯">#REF!</definedName>
    <definedName name="大堂筒灯">#REF!</definedName>
    <definedName name="单边工作面宽">#REF!</definedName>
    <definedName name="单价101">#REF!</definedName>
    <definedName name="单价102">#REF!</definedName>
    <definedName name="单价103">#REF!</definedName>
    <definedName name="单价104">#REF!</definedName>
    <definedName name="单价105">#REF!</definedName>
    <definedName name="单价106">#REF!</definedName>
    <definedName name="单价107">#REF!</definedName>
    <definedName name="单价108">#REF!</definedName>
    <definedName name="单价109">#REF!</definedName>
    <definedName name="单价2001">#REF!</definedName>
    <definedName name="单价2002">#REF!</definedName>
    <definedName name="单价2003">#REF!</definedName>
    <definedName name="单价2004">#REF!</definedName>
    <definedName name="单价2005">#REF!</definedName>
    <definedName name="单价20050">#REF!</definedName>
    <definedName name="单价2006">#REF!</definedName>
    <definedName name="单价2007">#REF!</definedName>
    <definedName name="单价2008">#REF!</definedName>
    <definedName name="单价2009">#REF!</definedName>
    <definedName name="单价201">#REF!</definedName>
    <definedName name="单价2010">#REF!</definedName>
    <definedName name="单价2011">#REF!</definedName>
    <definedName name="单价2012">#REF!</definedName>
    <definedName name="单价2013">#REF!</definedName>
    <definedName name="单价2014">#REF!</definedName>
    <definedName name="单价2015">#REF!</definedName>
    <definedName name="单价2016">#REF!</definedName>
    <definedName name="单价2017">#REF!</definedName>
    <definedName name="单价2018">#REF!</definedName>
    <definedName name="单价2019">#REF!</definedName>
    <definedName name="单价202">#REF!</definedName>
    <definedName name="单价2020">#REF!</definedName>
    <definedName name="单价2021">#REF!</definedName>
    <definedName name="单价2022">#REF!</definedName>
    <definedName name="单价2023">#REF!</definedName>
    <definedName name="单价2024">#REF!</definedName>
    <definedName name="单价2025">#REF!</definedName>
    <definedName name="单价2026">#REF!</definedName>
    <definedName name="单价2027">#REF!</definedName>
    <definedName name="单价2028">#REF!</definedName>
    <definedName name="单价2029">#REF!</definedName>
    <definedName name="单价203">#REF!</definedName>
    <definedName name="单价2030">#REF!</definedName>
    <definedName name="单价2031">#REF!</definedName>
    <definedName name="单价2032">#REF!</definedName>
    <definedName name="单价2033">#REF!</definedName>
    <definedName name="单价2034">#REF!</definedName>
    <definedName name="单价2035">#REF!</definedName>
    <definedName name="单价2036">#REF!</definedName>
    <definedName name="单价2037">#REF!</definedName>
    <definedName name="单价2038">#REF!</definedName>
    <definedName name="单价2039">#REF!</definedName>
    <definedName name="单价204">#REF!</definedName>
    <definedName name="单价2040">#REF!</definedName>
    <definedName name="单价2041">#REF!</definedName>
    <definedName name="单价205">#REF!</definedName>
    <definedName name="单价2050">#REF!</definedName>
    <definedName name="单价206">#REF!</definedName>
    <definedName name="单价207">#REF!</definedName>
    <definedName name="单价208">#REF!</definedName>
    <definedName name="单价209">#REF!</definedName>
    <definedName name="单价210">#REF!</definedName>
    <definedName name="单价211">#REF!</definedName>
    <definedName name="单价212">#REF!</definedName>
    <definedName name="单价213">#REF!</definedName>
    <definedName name="单价214">#REF!</definedName>
    <definedName name="单价215">#REF!</definedName>
    <definedName name="单价216">#REF!</definedName>
    <definedName name="单价217">#REF!</definedName>
    <definedName name="单价2171">#REF!</definedName>
    <definedName name="单价218">#REF!</definedName>
    <definedName name="单价219">#REF!</definedName>
    <definedName name="单价220">#REF!</definedName>
    <definedName name="单价221">#REF!</definedName>
    <definedName name="单价222">#REF!</definedName>
    <definedName name="单价223">#REF!</definedName>
    <definedName name="单价224">#REF!</definedName>
    <definedName name="单价225">#REF!</definedName>
    <definedName name="单价226">#REF!</definedName>
    <definedName name="单价227">#REF!</definedName>
    <definedName name="单价228">#REF!</definedName>
    <definedName name="单价229">#REF!</definedName>
    <definedName name="单价230">#REF!</definedName>
    <definedName name="单价231">#REF!</definedName>
    <definedName name="单价234">#REF!</definedName>
    <definedName name="单价235">#REF!</definedName>
    <definedName name="单价236">#REF!</definedName>
    <definedName name="单价237">#REF!</definedName>
    <definedName name="单价238">#REF!</definedName>
    <definedName name="单价239">#REF!</definedName>
    <definedName name="单价2391">#REF!</definedName>
    <definedName name="单价240">#REF!</definedName>
    <definedName name="单价241">#REF!</definedName>
    <definedName name="单价242">#REF!</definedName>
    <definedName name="单价243">#REF!</definedName>
    <definedName name="单价244">#REF!</definedName>
    <definedName name="单价245">#REF!</definedName>
    <definedName name="单价246">#REF!</definedName>
    <definedName name="单价247">#REF!</definedName>
    <definedName name="单价248">#REF!</definedName>
    <definedName name="单价249">#REF!</definedName>
    <definedName name="单价250">#REF!</definedName>
    <definedName name="单价251">#REF!</definedName>
    <definedName name="单价254">#REF!</definedName>
    <definedName name="单价255">#REF!</definedName>
    <definedName name="单价256">#REF!</definedName>
    <definedName name="单价257">#REF!</definedName>
    <definedName name="单价258">#REF!</definedName>
    <definedName name="单价259">#REF!</definedName>
    <definedName name="单价281">#REF!</definedName>
    <definedName name="单价282">#REF!</definedName>
    <definedName name="单价283">#REF!</definedName>
    <definedName name="单价284">#REF!</definedName>
    <definedName name="单价285">#REF!</definedName>
    <definedName name="单价286">#REF!</definedName>
    <definedName name="单价287">#REF!</definedName>
    <definedName name="单价301">#REF!</definedName>
    <definedName name="单价302">#REF!</definedName>
    <definedName name="单价303">#REF!</definedName>
    <definedName name="单价304">#REF!</definedName>
    <definedName name="单价305">#REF!</definedName>
    <definedName name="单价306">#REF!</definedName>
    <definedName name="单价307">#REF!</definedName>
    <definedName name="单价308">#REF!</definedName>
    <definedName name="单价309">#REF!</definedName>
    <definedName name="单价310">#REF!</definedName>
    <definedName name="单价311">#REF!</definedName>
    <definedName name="单价312">#REF!</definedName>
    <definedName name="单价313">#REF!</definedName>
    <definedName name="单价314">#REF!</definedName>
    <definedName name="单价315">#REF!</definedName>
    <definedName name="单价401">#REF!</definedName>
    <definedName name="单价501">#REF!</definedName>
    <definedName name="单价502">#REF!</definedName>
    <definedName name="单价503">#REF!</definedName>
    <definedName name="单价504">#REF!</definedName>
    <definedName name="单价505">#REF!</definedName>
    <definedName name="单价506">#REF!</definedName>
    <definedName name="单价507">#REF!</definedName>
    <definedName name="单价508">#REF!</definedName>
    <definedName name="单价509">#REF!</definedName>
    <definedName name="单价510">#REF!</definedName>
    <definedName name="单价511">#REF!</definedName>
    <definedName name="单价601">#REF!</definedName>
    <definedName name="单价602">#REF!</definedName>
    <definedName name="单价603">#REF!</definedName>
    <definedName name="单价606">#REF!</definedName>
    <definedName name="单价607">#REF!</definedName>
    <definedName name="单价608">#REF!</definedName>
    <definedName name="单价609">#REF!</definedName>
    <definedName name="单价610">#REF!</definedName>
    <definedName name="单价611">#REF!</definedName>
    <definedName name="单价612">#REF!</definedName>
    <definedName name="单价613">#REF!</definedName>
    <definedName name="单价614">#REF!</definedName>
    <definedName name="单价615">#REF!</definedName>
    <definedName name="单价616">#REF!</definedName>
    <definedName name="单价621">#REF!</definedName>
    <definedName name="单价622">#REF!</definedName>
    <definedName name="单价623">#REF!</definedName>
    <definedName name="单价631">#REF!</definedName>
    <definedName name="单价632">#REF!</definedName>
    <definedName name="单价633">#REF!</definedName>
    <definedName name="单价634">#REF!</definedName>
    <definedName name="单价635">#REF!</definedName>
    <definedName name="单价636">#REF!</definedName>
    <definedName name="单价637">#REF!</definedName>
    <definedName name="单价638">#REF!</definedName>
    <definedName name="单价639">#REF!</definedName>
    <definedName name="单价645">#REF!</definedName>
    <definedName name="单价646">#REF!</definedName>
    <definedName name="单价647">#REF!</definedName>
    <definedName name="单价648">#REF!</definedName>
    <definedName name="单价649">#REF!</definedName>
    <definedName name="单价661">#REF!</definedName>
    <definedName name="单价662">#REF!</definedName>
    <definedName name="单价663">#REF!</definedName>
    <definedName name="单价664">#REF!</definedName>
    <definedName name="单价665">#REF!</definedName>
    <definedName name="单价666">#REF!</definedName>
    <definedName name="单价701">#REF!</definedName>
    <definedName name="单价703">#REF!</definedName>
    <definedName name="单价704">#REF!</definedName>
    <definedName name="单价705">#REF!</definedName>
    <definedName name="单价706">#REF!</definedName>
    <definedName name="单价711">#REF!</definedName>
    <definedName name="单价716">#REF!</definedName>
    <definedName name="单价721">#REF!</definedName>
    <definedName name="单价722">#REF!</definedName>
    <definedName name="单价723">#REF!</definedName>
    <definedName name="单价724">#REF!</definedName>
    <definedName name="单价725">#REF!</definedName>
    <definedName name="单价726">#REF!</definedName>
    <definedName name="单价727">#REF!</definedName>
    <definedName name="单价728">#REF!</definedName>
    <definedName name="单价741">#REF!</definedName>
    <definedName name="单价742">#REF!</definedName>
    <definedName name="单价743">#REF!</definedName>
    <definedName name="单价744">#REF!</definedName>
    <definedName name="单价745">#REF!</definedName>
    <definedName name="单价801">#REF!</definedName>
    <definedName name="单价802">#REF!</definedName>
    <definedName name="单价803">#REF!</definedName>
    <definedName name="单价804">#REF!</definedName>
    <definedName name="单价805">#REF!</definedName>
    <definedName name="单价806">#REF!</definedName>
    <definedName name="单价821">#REF!</definedName>
    <definedName name="单价822">#REF!</definedName>
    <definedName name="单价823">#REF!</definedName>
    <definedName name="单价824">#REF!</definedName>
    <definedName name="单价825">#REF!</definedName>
    <definedName name="单价826">#REF!</definedName>
    <definedName name="单价827">#REF!</definedName>
    <definedName name="单价828">#REF!</definedName>
    <definedName name="单价829">#REF!</definedName>
    <definedName name="挡水石人工">#REF!</definedName>
    <definedName name="的">[16]土建工程综合单价组价明细表!#REF!</definedName>
    <definedName name="灯槽及窗帘盒" localSheetId="0">#REF!</definedName>
    <definedName name="灯槽及窗帘盒" localSheetId="2">#REF!</definedName>
    <definedName name="灯槽及窗帘盒" localSheetId="1">#REF!</definedName>
    <definedName name="灯槽及窗帘盒" localSheetId="3">#REF!</definedName>
    <definedName name="灯槽及窗帘盒">#REF!</definedName>
    <definedName name="灯带T4">#REF!</definedName>
    <definedName name="灯具安装" localSheetId="0">#REF!</definedName>
    <definedName name="灯具安装" localSheetId="2">#REF!</definedName>
    <definedName name="灯具安装" localSheetId="1">#REF!</definedName>
    <definedName name="灯具安装" localSheetId="3">#REF!</definedName>
    <definedName name="灯具安装">#REF!</definedName>
    <definedName name="灯具损耗" localSheetId="0">#REF!</definedName>
    <definedName name="灯具损耗" localSheetId="2">#REF!</definedName>
    <definedName name="灯具损耗" localSheetId="1">#REF!</definedName>
    <definedName name="灯具损耗" localSheetId="3">#REF!</definedName>
    <definedName name="灯具损耗">#REF!</definedName>
    <definedName name="等电位连接端子" localSheetId="0">#REF!</definedName>
    <definedName name="等电位连接端子" localSheetId="2">#REF!</definedName>
    <definedName name="等电位连接端子" localSheetId="1">#REF!</definedName>
    <definedName name="等电位连接端子" localSheetId="3">#REF!</definedName>
    <definedName name="等电位连接端子">#REF!</definedName>
    <definedName name="地" localSheetId="0">#REF!</definedName>
    <definedName name="地" localSheetId="2">#REF!</definedName>
    <definedName name="地" localSheetId="1">#REF!</definedName>
    <definedName name="地" localSheetId="3">#REF!</definedName>
    <definedName name="地">#REF!</definedName>
    <definedName name="地弹簧">[15]sheet2!$B$12</definedName>
    <definedName name="地面保护清洁水泥砂浆地面" localSheetId="0">#REF!</definedName>
    <definedName name="地面保护清洁水泥砂浆地面" localSheetId="2">#REF!</definedName>
    <definedName name="地面保护清洁水泥砂浆地面" localSheetId="1">#REF!</definedName>
    <definedName name="地面保护清洁水泥砂浆地面" localSheetId="3">#REF!</definedName>
    <definedName name="地面保护清洁水泥砂浆地面">#REF!</definedName>
    <definedName name="地面晶面处理" localSheetId="0">#REF!</definedName>
    <definedName name="地面晶面处理" localSheetId="2">#REF!</definedName>
    <definedName name="地面晶面处理" localSheetId="1">#REF!</definedName>
    <definedName name="地面晶面处理" localSheetId="3">#REF!</definedName>
    <definedName name="地面晶面处理">#REF!</definedName>
    <definedName name="地面铺贴波打线瓷砖人工100内" localSheetId="0">#REF!</definedName>
    <definedName name="地面铺贴波打线瓷砖人工100内" localSheetId="2">#REF!</definedName>
    <definedName name="地面铺贴波打线瓷砖人工100内" localSheetId="1">#REF!</definedName>
    <definedName name="地面铺贴波打线瓷砖人工100内" localSheetId="3">#REF!</definedName>
    <definedName name="地面铺贴波打线瓷砖人工100内">#REF!</definedName>
    <definedName name="地面铺贴瓷砖人工" localSheetId="0">#REF!</definedName>
    <definedName name="地面铺贴瓷砖人工" localSheetId="2">#REF!</definedName>
    <definedName name="地面铺贴瓷砖人工" localSheetId="1">#REF!</definedName>
    <definedName name="地面铺贴瓷砖人工" localSheetId="3">#REF!</definedName>
    <definedName name="地面铺贴瓷砖人工">#REF!</definedName>
    <definedName name="地面铺贴瓷砖人工_窗台" localSheetId="0">#REF!</definedName>
    <definedName name="地面铺贴瓷砖人工_窗台" localSheetId="2">#REF!</definedName>
    <definedName name="地面铺贴瓷砖人工_窗台" localSheetId="1">#REF!</definedName>
    <definedName name="地面铺贴瓷砖人工_窗台" localSheetId="3">#REF!</definedName>
    <definedName name="地面铺贴瓷砖人工_窗台">#REF!</definedName>
    <definedName name="地面铺贴石材人工" localSheetId="0">#REF!</definedName>
    <definedName name="地面铺贴石材人工" localSheetId="2">#REF!</definedName>
    <definedName name="地面铺贴石材人工" localSheetId="1">#REF!</definedName>
    <definedName name="地面铺贴石材人工" localSheetId="3">#REF!</definedName>
    <definedName name="地面铺贴石材人工">#REF!</definedName>
    <definedName name="地面石材担水边" localSheetId="0">#REF!</definedName>
    <definedName name="地面石材担水边" localSheetId="2">#REF!</definedName>
    <definedName name="地面石材担水边" localSheetId="1">#REF!</definedName>
    <definedName name="地面石材担水边" localSheetId="3">#REF!</definedName>
    <definedName name="地面石材担水边">#REF!</definedName>
    <definedName name="地面石材拼接处理A2地面" localSheetId="0">#REF!</definedName>
    <definedName name="地面石材拼接处理A2地面" localSheetId="2">#REF!</definedName>
    <definedName name="地面石材拼接处理A2地面" localSheetId="1">#REF!</definedName>
    <definedName name="地面石材拼接处理A2地面" localSheetId="3">#REF!</definedName>
    <definedName name="地面石材拼接处理A2地面">#REF!</definedName>
    <definedName name="地面石材人工">#REF!</definedName>
    <definedName name="地面斜铺贴瓷砖人工" localSheetId="0">#REF!</definedName>
    <definedName name="地面斜铺贴瓷砖人工" localSheetId="2">#REF!</definedName>
    <definedName name="地面斜铺贴瓷砖人工" localSheetId="1">#REF!</definedName>
    <definedName name="地面斜铺贴瓷砖人工" localSheetId="3">#REF!</definedName>
    <definedName name="地面斜铺贴瓷砖人工">#REF!</definedName>
    <definedName name="地坪标高" localSheetId="0">#REF!</definedName>
    <definedName name="地坪标高" localSheetId="2">#REF!</definedName>
    <definedName name="地坪标高" localSheetId="1">#REF!</definedName>
    <definedName name="地坪标高" localSheetId="3">#REF!</definedName>
    <definedName name="地坪标高">#REF!</definedName>
    <definedName name="地坪厚度" localSheetId="5">#REF!</definedName>
    <definedName name="地坪厚度" localSheetId="0">#REF!</definedName>
    <definedName name="地坪厚度" localSheetId="2">#REF!</definedName>
    <definedName name="地坪厚度" localSheetId="1">#REF!</definedName>
    <definedName name="地坪厚度" localSheetId="4">#REF!</definedName>
    <definedName name="地坪厚度" localSheetId="3">#REF!</definedName>
    <definedName name="地坪厚度">#REF!</definedName>
    <definedName name="地毯" localSheetId="0">#REF!</definedName>
    <definedName name="地毯" localSheetId="2">#REF!</definedName>
    <definedName name="地毯" localSheetId="1">#REF!</definedName>
    <definedName name="地毯" localSheetId="3">#REF!</definedName>
    <definedName name="地毯">#REF!</definedName>
    <definedName name="地下室弱电" localSheetId="0">#REF!</definedName>
    <definedName name="地下室弱电" localSheetId="2">#REF!</definedName>
    <definedName name="地下室弱电" localSheetId="1">#REF!</definedName>
    <definedName name="地下室弱电" localSheetId="3">#REF!</definedName>
    <definedName name="地下室弱电">#REF!</definedName>
    <definedName name="地砖" localSheetId="0">#REF!</definedName>
    <definedName name="地砖" localSheetId="2">#REF!</definedName>
    <definedName name="地砖" localSheetId="1">#REF!</definedName>
    <definedName name="地砖" localSheetId="3">#REF!</definedName>
    <definedName name="地砖">#REF!</definedName>
    <definedName name="电梯厅墙地砖人工">#REF!</definedName>
    <definedName name="电梯厅油漆人工">#REF!</definedName>
    <definedName name="电渣压力焊要求直径">14</definedName>
    <definedName name="垫层单边突出宽">#REF!</definedName>
    <definedName name="垫层厚" localSheetId="5">#REF!</definedName>
    <definedName name="垫层厚" localSheetId="0">#REF!</definedName>
    <definedName name="垫层厚" localSheetId="2">#REF!</definedName>
    <definedName name="垫层厚" localSheetId="1">#REF!</definedName>
    <definedName name="垫层厚" localSheetId="4">#REF!</definedName>
    <definedName name="垫层厚" localSheetId="3">#REF!</definedName>
    <definedName name="垫层厚">#REF!</definedName>
    <definedName name="垫层厚度" localSheetId="0">#REF!</definedName>
    <definedName name="垫层厚度" localSheetId="2">#REF!</definedName>
    <definedName name="垫层厚度" localSheetId="1">#REF!</definedName>
    <definedName name="垫层厚度" localSheetId="3">#REF!</definedName>
    <definedName name="垫层厚度">#REF!</definedName>
    <definedName name="垫层突出单边宽" localSheetId="5">#REF!</definedName>
    <definedName name="垫层突出单边宽" localSheetId="0">#REF!</definedName>
    <definedName name="垫层突出单边宽" localSheetId="2">#REF!</definedName>
    <definedName name="垫层突出单边宽" localSheetId="1">#REF!</definedName>
    <definedName name="垫层突出单边宽" localSheetId="4">#REF!</definedName>
    <definedName name="垫层突出单边宽" localSheetId="3">#REF!</definedName>
    <definedName name="垫层突出单边宽">#REF!</definedName>
    <definedName name="吊筋角度">[7]内围地梁钢筋说明!$C$22</definedName>
    <definedName name="吊筋锚长">[7]内围地梁钢筋说明!$C$23</definedName>
    <definedName name="定尺">10</definedName>
    <definedName name="蹲厕人工" localSheetId="0">#REF!</definedName>
    <definedName name="蹲厕人工" localSheetId="2">#REF!</definedName>
    <definedName name="蹲厕人工" localSheetId="1">#REF!</definedName>
    <definedName name="蹲厕人工" localSheetId="3">#REF!</definedName>
    <definedName name="蹲厕人工">#REF!</definedName>
    <definedName name="二">'[14]2'!$B$6:$G$13</definedName>
    <definedName name="方格铁丝网" localSheetId="0">#REF!</definedName>
    <definedName name="方格铁丝网" localSheetId="2">#REF!</definedName>
    <definedName name="方格铁丝网" localSheetId="1">#REF!</definedName>
    <definedName name="方格铁丝网" localSheetId="3">#REF!</definedName>
    <definedName name="方格铁丝网">#REF!</definedName>
    <definedName name="方管人工费" localSheetId="0">#REF!</definedName>
    <definedName name="方管人工费" localSheetId="2">#REF!</definedName>
    <definedName name="方管人工费" localSheetId="1">#REF!</definedName>
    <definedName name="方管人工费" localSheetId="3">#REF!</definedName>
    <definedName name="方管人工费">#REF!</definedName>
    <definedName name="防潮膜" localSheetId="0">#REF!</definedName>
    <definedName name="防潮膜" localSheetId="2">#REF!</definedName>
    <definedName name="防潮膜" localSheetId="1">#REF!</definedName>
    <definedName name="防潮膜" localSheetId="3">#REF!</definedName>
    <definedName name="防潮膜">#REF!</definedName>
    <definedName name="防水人工" localSheetId="0">#REF!</definedName>
    <definedName name="防水人工" localSheetId="2">#REF!</definedName>
    <definedName name="防水人工" localSheetId="1">#REF!</definedName>
    <definedName name="防水人工" localSheetId="3">#REF!</definedName>
    <definedName name="防水人工">#REF!</definedName>
    <definedName name="仿啡网马赛克">#REF!</definedName>
    <definedName name="仿马赛克砖">#REF!</definedName>
    <definedName name="放坡">#REF!</definedName>
    <definedName name="放坡系数1">'[17]承台(砖模) '!#REF!</definedName>
    <definedName name="放坡系数2">'[17]承台(砖模) '!#REF!</definedName>
    <definedName name="放坡系数A">'[17]承台(砖模) '!#REF!</definedName>
    <definedName name="啡慕斯">#REF!</definedName>
    <definedName name="啡色哑面艺术砖300×300" localSheetId="0">#REF!</definedName>
    <definedName name="啡色哑面艺术砖300×300" localSheetId="2">#REF!</definedName>
    <definedName name="啡色哑面艺术砖300×300" localSheetId="1">#REF!</definedName>
    <definedName name="啡色哑面艺术砖300×300" localSheetId="3">#REF!</definedName>
    <definedName name="啡色哑面艺术砖300×300">#REF!</definedName>
    <definedName name="啡色艺术暗纹墙纸" localSheetId="0">#REF!</definedName>
    <definedName name="啡色艺术暗纹墙纸" localSheetId="2">#REF!</definedName>
    <definedName name="啡色艺术暗纹墙纸" localSheetId="1">#REF!</definedName>
    <definedName name="啡色艺术暗纹墙纸" localSheetId="3">#REF!</definedName>
    <definedName name="啡色艺术暗纹墙纸">#REF!</definedName>
    <definedName name="费率" localSheetId="0">#REF!</definedName>
    <definedName name="费率" localSheetId="2">#REF!</definedName>
    <definedName name="费率" localSheetId="1">#REF!</definedName>
    <definedName name="费率" localSheetId="3">#REF!</definedName>
    <definedName name="费率">#REF!</definedName>
    <definedName name="分部工程">[18]单位库!$B$1:$B$65536</definedName>
    <definedName name="分项工程">[18]单位库!$C$1:$C$65536</definedName>
    <definedName name="辅料" localSheetId="0">#REF!</definedName>
    <definedName name="辅料" localSheetId="2">#REF!</definedName>
    <definedName name="辅料" localSheetId="1">#REF!</definedName>
    <definedName name="辅料" localSheetId="3">#REF!</definedName>
    <definedName name="辅料">#REF!</definedName>
    <definedName name="附加赛">'[19]#REF!'!$D$1542</definedName>
    <definedName name="干挂石材_25MM透光石、25mm厚橄榄绿麻石、25MM芝麻色麻石__局部铝合金_4mm厚不锈钢挂件">[20]售楼部幕墙清单!#REF!</definedName>
    <definedName name="干挂石材人工" localSheetId="0">#REF!</definedName>
    <definedName name="干挂石材人工" localSheetId="2">#REF!</definedName>
    <definedName name="干挂石材人工" localSheetId="1">#REF!</definedName>
    <definedName name="干挂石材人工" localSheetId="3">#REF!</definedName>
    <definedName name="干挂石材人工">#REF!</definedName>
    <definedName name="钢化玻璃安装人工" localSheetId="0">#REF!</definedName>
    <definedName name="钢化玻璃安装人工" localSheetId="2">#REF!</definedName>
    <definedName name="钢化玻璃安装人工" localSheetId="1">#REF!</definedName>
    <definedName name="钢化玻璃安装人工" localSheetId="3">#REF!</definedName>
    <definedName name="钢化玻璃安装人工">#REF!</definedName>
    <definedName name="钢筋保护层">[7]内围地梁钢筋说明!$C$15</definedName>
    <definedName name="钢筋人工费">[5]测算依据!$F$11</definedName>
    <definedName name="钢筋弯钩长度">#REF!</definedName>
    <definedName name="格子艺术地毯" localSheetId="0">#REF!</definedName>
    <definedName name="格子艺术地毯" localSheetId="2">#REF!</definedName>
    <definedName name="格子艺术地毯" localSheetId="1">#REF!</definedName>
    <definedName name="格子艺术地毯" localSheetId="3">#REF!</definedName>
    <definedName name="格子艺术地毯">#REF!</definedName>
    <definedName name="给水管敷设人工" localSheetId="0">#REF!</definedName>
    <definedName name="给水管敷设人工" localSheetId="2">#REF!</definedName>
    <definedName name="给水管敷设人工" localSheetId="1">#REF!</definedName>
    <definedName name="给水管敷设人工" localSheetId="3">#REF!</definedName>
    <definedName name="给水管敷设人工">#REF!</definedName>
    <definedName name="工程类别">""</definedName>
    <definedName name="工程量">#REF!</definedName>
    <definedName name="工程量计算式">[21]给排水工程量计算书!$F$1:$F$65536</definedName>
    <definedName name="工程名称">"丁香俊1-8#及地下室造价比较表"</definedName>
    <definedName name="工艺名称" localSheetId="0">#REF!</definedName>
    <definedName name="工艺名称" localSheetId="2">#REF!</definedName>
    <definedName name="工艺名称" localSheetId="1">#REF!</definedName>
    <definedName name="工艺名称" localSheetId="3">#REF!</definedName>
    <definedName name="工艺名称">#REF!</definedName>
    <definedName name="工艺名称A" localSheetId="0">#REF!</definedName>
    <definedName name="工艺名称A" localSheetId="2">#REF!</definedName>
    <definedName name="工艺名称A" localSheetId="1">#REF!</definedName>
    <definedName name="工艺名称A" localSheetId="3">#REF!</definedName>
    <definedName name="工艺名称A">#REF!</definedName>
    <definedName name="工艺名称AA" localSheetId="0">#REF!</definedName>
    <definedName name="工艺名称AA" localSheetId="2">#REF!</definedName>
    <definedName name="工艺名称AA" localSheetId="1">#REF!</definedName>
    <definedName name="工艺名称AA" localSheetId="3">#REF!</definedName>
    <definedName name="工艺名称AA">#REF!</definedName>
    <definedName name="工艺名称AAA" localSheetId="0">#REF!</definedName>
    <definedName name="工艺名称AAA" localSheetId="2">#REF!</definedName>
    <definedName name="工艺名称AAA" localSheetId="1">#REF!</definedName>
    <definedName name="工艺名称AAA" localSheetId="3">#REF!</definedName>
    <definedName name="工艺名称AAA">#REF!</definedName>
    <definedName name="工艺名称G" localSheetId="0">#REF!</definedName>
    <definedName name="工艺名称G" localSheetId="2">#REF!</definedName>
    <definedName name="工艺名称G" localSheetId="1">#REF!</definedName>
    <definedName name="工艺名称G" localSheetId="3">#REF!</definedName>
    <definedName name="工艺名称G">#REF!</definedName>
    <definedName name="工作表名称">RIGHT(CELL("filename"),LEN(CELL("filename"))-FIND("]",CELL("filename")))</definedName>
    <definedName name="工作面单边宽" localSheetId="5">#REF!</definedName>
    <definedName name="工作面单边宽" localSheetId="0">#REF!</definedName>
    <definedName name="工作面单边宽" localSheetId="2">#REF!</definedName>
    <definedName name="工作面单边宽" localSheetId="1">#REF!</definedName>
    <definedName name="工作面单边宽" localSheetId="4">#REF!</definedName>
    <definedName name="工作面单边宽" localSheetId="3">#REF!</definedName>
    <definedName name="工作面单边宽">#REF!</definedName>
    <definedName name="公区不锈钢人工_基层" localSheetId="0">#REF!</definedName>
    <definedName name="公区不锈钢人工_基层" localSheetId="2">#REF!</definedName>
    <definedName name="公区不锈钢人工_基层" localSheetId="1">#REF!</definedName>
    <definedName name="公区不锈钢人工_基层" localSheetId="3">#REF!</definedName>
    <definedName name="公区不锈钢人工_基层">#REF!</definedName>
    <definedName name="公区地面铺贴瓷砖人工" localSheetId="0">#REF!</definedName>
    <definedName name="公区地面铺贴瓷砖人工" localSheetId="2">#REF!</definedName>
    <definedName name="公区地面铺贴瓷砖人工" localSheetId="1">#REF!</definedName>
    <definedName name="公区地面铺贴瓷砖人工" localSheetId="3">#REF!</definedName>
    <definedName name="公区地面铺贴瓷砖人工">#REF!</definedName>
    <definedName name="公区墙面铺贴瓷砖人工" localSheetId="0">#REF!</definedName>
    <definedName name="公区墙面铺贴瓷砖人工" localSheetId="2">#REF!</definedName>
    <definedName name="公区墙面铺贴瓷砖人工" localSheetId="1">#REF!</definedName>
    <definedName name="公区墙面铺贴瓷砖人工" localSheetId="3">#REF!</definedName>
    <definedName name="公区墙面铺贴瓷砖人工">#REF!</definedName>
    <definedName name="刮腻子" localSheetId="0">#REF!</definedName>
    <definedName name="刮腻子" localSheetId="2">#REF!</definedName>
    <definedName name="刮腻子" localSheetId="1">#REF!</definedName>
    <definedName name="刮腻子" localSheetId="3">#REF!</definedName>
    <definedName name="刮腻子">#REF!</definedName>
    <definedName name="刮腻子NP_102" localSheetId="0">#REF!</definedName>
    <definedName name="刮腻子NP_102" localSheetId="2">#REF!</definedName>
    <definedName name="刮腻子NP_102" localSheetId="1">#REF!</definedName>
    <definedName name="刮腻子NP_102" localSheetId="3">#REF!</definedName>
    <definedName name="刮腻子NP_102">#REF!</definedName>
    <definedName name="管理费">[15]sheet2!$B$34</definedName>
    <definedName name="柜子支脚" localSheetId="0">#REF!</definedName>
    <definedName name="柜子支脚" localSheetId="2">#REF!</definedName>
    <definedName name="柜子支脚" localSheetId="1">#REF!</definedName>
    <definedName name="柜子支脚" localSheetId="3">#REF!</definedName>
    <definedName name="柜子支脚">#REF!</definedName>
    <definedName name="哈哈">'[22]#REF!'!$D$1542</definedName>
    <definedName name="好">'[23]#REF!'!$D$1542</definedName>
    <definedName name="号码" localSheetId="0">#REF!</definedName>
    <definedName name="号码" localSheetId="2">#REF!</definedName>
    <definedName name="号码" localSheetId="1">#REF!</definedName>
    <definedName name="号码" localSheetId="3">#REF!</definedName>
    <definedName name="号码">#REF!</definedName>
    <definedName name="呵呵">'[23]#REF!'!$D$1542</definedName>
    <definedName name="黑金花">#REF!</definedName>
    <definedName name="黑色烤漆玻璃">#REF!</definedName>
    <definedName name="横纹浅色墙砖" localSheetId="0">#REF!</definedName>
    <definedName name="横纹浅色墙砖" localSheetId="2">#REF!</definedName>
    <definedName name="横纹浅色墙砖" localSheetId="1">#REF!</definedName>
    <definedName name="横纹浅色墙砖" localSheetId="3">#REF!</definedName>
    <definedName name="横纹浅色墙砖">#REF!</definedName>
    <definedName name="横纹艺术墙布" localSheetId="0">#REF!</definedName>
    <definedName name="横纹艺术墙布" localSheetId="2">#REF!</definedName>
    <definedName name="横纹艺术墙布" localSheetId="1">#REF!</definedName>
    <definedName name="横纹艺术墙布" localSheetId="3">#REF!</definedName>
    <definedName name="横纹艺术墙布">#REF!</definedName>
    <definedName name="厚长毛绒质地毯饰面" localSheetId="0">#REF!</definedName>
    <definedName name="厚长毛绒质地毯饰面" localSheetId="2">#REF!</definedName>
    <definedName name="厚长毛绒质地毯饰面" localSheetId="1">#REF!</definedName>
    <definedName name="厚长毛绒质地毯饰面" localSheetId="3">#REF!</definedName>
    <definedName name="厚长毛绒质地毯饰面">#REF!</definedName>
    <definedName name="户外箱" localSheetId="0">#REF!</definedName>
    <definedName name="户外箱" localSheetId="2">#REF!</definedName>
    <definedName name="户外箱" localSheetId="1">#REF!</definedName>
    <definedName name="户外箱" localSheetId="3">#REF!</definedName>
    <definedName name="户外箱">#REF!</definedName>
    <definedName name="花纹墙纸" localSheetId="0">#REF!</definedName>
    <definedName name="花纹墙纸" localSheetId="2">#REF!</definedName>
    <definedName name="花纹墙纸" localSheetId="1">#REF!</definedName>
    <definedName name="花纹墙纸" localSheetId="3">#REF!</definedName>
    <definedName name="花纹墙纸">#REF!</definedName>
    <definedName name="滑轮">[15]sheet2!$B$13</definedName>
    <definedName name="黄纸" localSheetId="0">#REF!</definedName>
    <definedName name="黄纸" localSheetId="2">#REF!</definedName>
    <definedName name="黄纸" localSheetId="1">#REF!</definedName>
    <definedName name="黄纸" localSheetId="3">#REF!</definedName>
    <definedName name="黄纸">#REF!</definedName>
    <definedName name="灰沙砖" localSheetId="0">#REF!</definedName>
    <definedName name="灰沙砖" localSheetId="2">#REF!</definedName>
    <definedName name="灰沙砖" localSheetId="1">#REF!</definedName>
    <definedName name="灰沙砖" localSheetId="3">#REF!</definedName>
    <definedName name="灰沙砖">#REF!</definedName>
    <definedName name="灰砂砖">[5]材料表!$E$46</definedName>
    <definedName name="混凝土" localSheetId="0">#REF!</definedName>
    <definedName name="混凝土" localSheetId="2">#REF!</definedName>
    <definedName name="混凝土" localSheetId="1">#REF!</definedName>
    <definedName name="混凝土" localSheetId="3">#REF!</definedName>
    <definedName name="混凝土">#REF!</definedName>
    <definedName name="机抛石防滑" localSheetId="0">#REF!</definedName>
    <definedName name="机抛石防滑" localSheetId="2">#REF!</definedName>
    <definedName name="机抛石防滑" localSheetId="1">#REF!</definedName>
    <definedName name="机抛石防滑" localSheetId="3">#REF!</definedName>
    <definedName name="机抛石防滑">#REF!</definedName>
    <definedName name="基层板50" localSheetId="0">#REF!</definedName>
    <definedName name="基层板50" localSheetId="2">#REF!</definedName>
    <definedName name="基层板50" localSheetId="1">#REF!</definedName>
    <definedName name="基层板50" localSheetId="3">#REF!</definedName>
    <definedName name="基层板50">#REF!</definedName>
    <definedName name="加S6或S8">[5]材料表!$E$17</definedName>
    <definedName name="加厚边C含5_5斜边3_3拉槽粘接" localSheetId="0">#REF!</definedName>
    <definedName name="加厚边C含5_5斜边3_3拉槽粘接" localSheetId="2">#REF!</definedName>
    <definedName name="加厚边C含5_5斜边3_3拉槽粘接" localSheetId="1">#REF!</definedName>
    <definedName name="加厚边C含5_5斜边3_3拉槽粘接" localSheetId="3">#REF!</definedName>
    <definedName name="加厚边C含5_5斜边3_3拉槽粘接">#REF!</definedName>
    <definedName name="加厚边含5_5斜边3_3拉槽粘接" localSheetId="0">#REF!</definedName>
    <definedName name="加厚边含5_5斜边3_3拉槽粘接" localSheetId="2">#REF!</definedName>
    <definedName name="加厚边含5_5斜边3_3拉槽粘接" localSheetId="1">#REF!</definedName>
    <definedName name="加厚边含5_5斜边3_3拉槽粘接" localSheetId="3">#REF!</definedName>
    <definedName name="加厚边含5_5斜边3_3拉槽粘接">#REF!</definedName>
    <definedName name="加气砼">[5]材料表!$E$39</definedName>
    <definedName name="夹板条找平" localSheetId="0">#REF!</definedName>
    <definedName name="夹板条找平" localSheetId="2">#REF!</definedName>
    <definedName name="夹板条找平" localSheetId="1">#REF!</definedName>
    <definedName name="夹板条找平" localSheetId="3">#REF!</definedName>
    <definedName name="夹板条找平">#REF!</definedName>
    <definedName name="检修口安装人工" localSheetId="0">#REF!</definedName>
    <definedName name="检修口安装人工" localSheetId="2">#REF!</definedName>
    <definedName name="检修口安装人工" localSheetId="1">#REF!</definedName>
    <definedName name="检修口安装人工" localSheetId="3">#REF!</definedName>
    <definedName name="检修口安装人工">#REF!</definedName>
    <definedName name="建设单位">""</definedName>
    <definedName name="建筑面积" localSheetId="5">'[24]建筑面积 '!$I$5</definedName>
    <definedName name="建筑面积" localSheetId="4">'[24]建筑面积 '!$I$5</definedName>
    <definedName name="建筑面积">""</definedName>
    <definedName name="角铁人工费" localSheetId="0">#REF!</definedName>
    <definedName name="角铁人工费" localSheetId="2">#REF!</definedName>
    <definedName name="角铁人工费" localSheetId="1">#REF!</definedName>
    <definedName name="角铁人工费" localSheetId="3">#REF!</definedName>
    <definedName name="角铁人工费">#REF!</definedName>
    <definedName name="铰链">[15]sheet2!$B$10</definedName>
    <definedName name="脚踏式冲洗阀人工" localSheetId="0">#REF!</definedName>
    <definedName name="脚踏式冲洗阀人工" localSheetId="2">#REF!</definedName>
    <definedName name="脚踏式冲洗阀人工" localSheetId="1">#REF!</definedName>
    <definedName name="脚踏式冲洗阀人工" localSheetId="3">#REF!</definedName>
    <definedName name="脚踏式冲洗阀人工">#REF!</definedName>
    <definedName name="接电话">#REF!</definedName>
    <definedName name="结构形式">""</definedName>
    <definedName name="结果" localSheetId="0">#REF!</definedName>
    <definedName name="结果" localSheetId="2">#REF!</definedName>
    <definedName name="结果" localSheetId="1">#REF!</definedName>
    <definedName name="结果" localSheetId="3">#REF!</definedName>
    <definedName name="结果">#REF!</definedName>
    <definedName name="镜面钛金不绣钢">#REF!</definedName>
    <definedName name="镜子安装_含基层板_人工" localSheetId="0">#REF!</definedName>
    <definedName name="镜子安装_含基层板_人工" localSheetId="2">#REF!</definedName>
    <definedName name="镜子安装_含基层板_人工" localSheetId="1">#REF!</definedName>
    <definedName name="镜子安装_含基层板_人工" localSheetId="3">#REF!</definedName>
    <definedName name="镜子安装_含基层板_人工">#REF!</definedName>
    <definedName name="镜子安装人工" localSheetId="0">#REF!</definedName>
    <definedName name="镜子安装人工" localSheetId="2">#REF!</definedName>
    <definedName name="镜子安装人工" localSheetId="1">#REF!</definedName>
    <definedName name="镜子安装人工" localSheetId="3">#REF!</definedName>
    <definedName name="镜子安装人工">#REF!</definedName>
    <definedName name="镜子车10宽斜边" localSheetId="0">#REF!</definedName>
    <definedName name="镜子车10宽斜边" localSheetId="2">#REF!</definedName>
    <definedName name="镜子车10宽斜边" localSheetId="1">#REF!</definedName>
    <definedName name="镜子车10宽斜边" localSheetId="3">#REF!</definedName>
    <definedName name="镜子车10宽斜边">#REF!</definedName>
    <definedName name="镜子结构胶及其他辅材" localSheetId="0">#REF!</definedName>
    <definedName name="镜子结构胶及其他辅材" localSheetId="2">#REF!</definedName>
    <definedName name="镜子结构胶及其他辅材" localSheetId="1">#REF!</definedName>
    <definedName name="镜子结构胶及其他辅材" localSheetId="3">#REF!</definedName>
    <definedName name="镜子结构胶及其他辅材">#REF!</definedName>
    <definedName name="镜子结构胶及其他辅材卫生间" localSheetId="0">#REF!</definedName>
    <definedName name="镜子结构胶及其他辅材卫生间" localSheetId="2">#REF!</definedName>
    <definedName name="镜子结构胶及其他辅材卫生间" localSheetId="1">#REF!</definedName>
    <definedName name="镜子结构胶及其他辅材卫生间" localSheetId="3">#REF!</definedName>
    <definedName name="镜子结构胶及其他辅材卫生间">#REF!</definedName>
    <definedName name="九">'[11]7'!$B$6:$G$15</definedName>
    <definedName name="开槽及水泥沙浆修补" localSheetId="0">#REF!</definedName>
    <definedName name="开槽及水泥沙浆修补" localSheetId="2">#REF!</definedName>
    <definedName name="开槽及水泥沙浆修补" localSheetId="1">#REF!</definedName>
    <definedName name="开槽及水泥沙浆修补" localSheetId="3">#REF!</definedName>
    <definedName name="开槽及水泥沙浆修补">#REF!</definedName>
    <definedName name="开关插座安装" localSheetId="0">#REF!</definedName>
    <definedName name="开关插座安装" localSheetId="2">#REF!</definedName>
    <definedName name="开关插座安装" localSheetId="1">#REF!</definedName>
    <definedName name="开关插座安装" localSheetId="3">#REF!</definedName>
    <definedName name="开关插座安装">#REF!</definedName>
    <definedName name="空气检测费" localSheetId="0">#REF!</definedName>
    <definedName name="空气检测费" localSheetId="2">#REF!</definedName>
    <definedName name="空气检测费" localSheetId="1">#REF!</definedName>
    <definedName name="空气检测费" localSheetId="3">#REF!</definedName>
    <definedName name="空气检测费">#REF!</definedName>
    <definedName name="空调孔装饰盖" localSheetId="0">#REF!</definedName>
    <definedName name="空调孔装饰盖" localSheetId="2">#REF!</definedName>
    <definedName name="空调孔装饰盖" localSheetId="1">#REF!</definedName>
    <definedName name="空调孔装饰盖" localSheetId="3">#REF!</definedName>
    <definedName name="空调孔装饰盖">#REF!</definedName>
    <definedName name="垃圾清运" localSheetId="0">#REF!</definedName>
    <definedName name="垃圾清运" localSheetId="2">#REF!</definedName>
    <definedName name="垃圾清运" localSheetId="1">#REF!</definedName>
    <definedName name="垃圾清运" localSheetId="3">#REF!</definedName>
    <definedName name="垃圾清运">#REF!</definedName>
    <definedName name="拉丝不锈钢">#REF!</definedName>
    <definedName name="来老">'[25]3'!$B$6:$G$9</definedName>
    <definedName name="栏杆价格明细" localSheetId="0">EVALUATE+#REF!</definedName>
    <definedName name="栏杆价格明细" localSheetId="2">EVALUATE+#REF!</definedName>
    <definedName name="栏杆价格明细" localSheetId="1">EVALUATE+#REF!</definedName>
    <definedName name="栏杆价格明细" localSheetId="3">EVALUATE+#REF!</definedName>
    <definedName name="栏杆价格明细">EVALUATE+#REF!</definedName>
    <definedName name="冷扎带肋钢筋">[5]材料表!$E$23</definedName>
    <definedName name="冷扎扭钢筋">[5]材料表!$E$24</definedName>
    <definedName name="立柱式洗手盆人工" localSheetId="0">#REF!</definedName>
    <definedName name="立柱式洗手盆人工" localSheetId="2">#REF!</definedName>
    <definedName name="立柱式洗手盆人工" localSheetId="1">#REF!</definedName>
    <definedName name="立柱式洗手盆人工" localSheetId="3">#REF!</definedName>
    <definedName name="立柱式洗手盆人工">#REF!</definedName>
    <definedName name="淋浴间淋浴间拉丝板" localSheetId="0">#REF!</definedName>
    <definedName name="淋浴间淋浴间拉丝板" localSheetId="2">#REF!</definedName>
    <definedName name="淋浴间淋浴间拉丝板" localSheetId="1">#REF!</definedName>
    <definedName name="淋浴间淋浴间拉丝板" localSheetId="3">#REF!</definedName>
    <definedName name="淋浴间淋浴间拉丝板">#REF!</definedName>
    <definedName name="淋浴龙头及花洒" localSheetId="0">#REF!</definedName>
    <definedName name="淋浴龙头及花洒" localSheetId="2">#REF!</definedName>
    <definedName name="淋浴龙头及花洒" localSheetId="1">#REF!</definedName>
    <definedName name="淋浴龙头及花洒" localSheetId="3">#REF!</definedName>
    <definedName name="淋浴龙头及花洒">#REF!</definedName>
    <definedName name="淋浴区排水槽人工" localSheetId="0">#REF!</definedName>
    <definedName name="淋浴区排水槽人工" localSheetId="2">#REF!</definedName>
    <definedName name="淋浴区排水槽人工" localSheetId="1">#REF!</definedName>
    <definedName name="淋浴区排水槽人工" localSheetId="3">#REF!</definedName>
    <definedName name="淋浴区排水槽人工">#REF!</definedName>
    <definedName name="六">'[14]6'!$B$6:$G$8</definedName>
    <definedName name="楼梯踏步铺贴石材" localSheetId="0">#REF!</definedName>
    <definedName name="楼梯踏步铺贴石材" localSheetId="2">#REF!</definedName>
    <definedName name="楼梯踏步铺贴石材" localSheetId="1">#REF!</definedName>
    <definedName name="楼梯踏步铺贴石材" localSheetId="3">#REF!</definedName>
    <definedName name="楼梯踏步铺贴石材">#REF!</definedName>
    <definedName name="炉渣砼">[5]材料表!$E$38</definedName>
    <definedName name="铝边角">#REF!</definedName>
    <definedName name="铝材">[15]sheet2!$B$5</definedName>
    <definedName name="铝扣板">#REF!</definedName>
    <definedName name="铝扣板人工">#REF!</definedName>
    <definedName name="铝扣板天花人工" localSheetId="0">#REF!</definedName>
    <definedName name="铝扣板天花人工" localSheetId="2">#REF!</definedName>
    <definedName name="铝扣板天花人工" localSheetId="1">#REF!</definedName>
    <definedName name="铝扣板天花人工" localSheetId="3">#REF!</definedName>
    <definedName name="铝扣板天花人工">#REF!</definedName>
    <definedName name="铝条10mm">#REF!</definedName>
    <definedName name="锚固系数.直径≤25">37</definedName>
    <definedName name="锚固系数.直径≥26">41</definedName>
    <definedName name="门编号">#REF!</definedName>
    <definedName name="门窗表">#REF!</definedName>
    <definedName name="门窗表a23">#REF!</definedName>
    <definedName name="门槛石铺贴人工" localSheetId="0">#REF!</definedName>
    <definedName name="门槛石铺贴人工" localSheetId="2">#REF!</definedName>
    <definedName name="门槛石铺贴人工" localSheetId="1">#REF!</definedName>
    <definedName name="门槛石铺贴人工" localSheetId="3">#REF!</definedName>
    <definedName name="门槛石铺贴人工">#REF!</definedName>
    <definedName name="门槛石人工">#REF!</definedName>
    <definedName name="门框夹板打底" localSheetId="0">#REF!</definedName>
    <definedName name="门框夹板打底" localSheetId="2">#REF!</definedName>
    <definedName name="门框夹板打底" localSheetId="1">#REF!</definedName>
    <definedName name="门框夹板打底" localSheetId="3">#REF!</definedName>
    <definedName name="门框夹板打底">#REF!</definedName>
    <definedName name="门框夹板打底130宽" localSheetId="0">#REF!</definedName>
    <definedName name="门框夹板打底130宽" localSheetId="2">#REF!</definedName>
    <definedName name="门框夹板打底130宽" localSheetId="1">#REF!</definedName>
    <definedName name="门框夹板打底130宽" localSheetId="3">#REF!</definedName>
    <definedName name="门框夹板打底130宽">#REF!</definedName>
    <definedName name="门框夹板打底200宽" localSheetId="0">#REF!</definedName>
    <definedName name="门框夹板打底200宽" localSheetId="2">#REF!</definedName>
    <definedName name="门框夹板打底200宽" localSheetId="1">#REF!</definedName>
    <definedName name="门框夹板打底200宽" localSheetId="3">#REF!</definedName>
    <definedName name="门框夹板打底200宽">#REF!</definedName>
    <definedName name="门套大理石铺贴人工" localSheetId="0">#REF!</definedName>
    <definedName name="门套大理石铺贴人工" localSheetId="2">#REF!</definedName>
    <definedName name="门套大理石铺贴人工" localSheetId="1">#REF!</definedName>
    <definedName name="门套大理石铺贴人工" localSheetId="3">#REF!</definedName>
    <definedName name="门套大理石铺贴人工">#REF!</definedName>
    <definedName name="门套鞋人工">#REF!</definedName>
    <definedName name="密封胶">[15]sheet2!$B$17</definedName>
    <definedName name="面积合计">'[14]面积合计（藏）'!$B$5:$H$88</definedName>
    <definedName name="名称及规格">[26]工程量计算书!$C$1:$C$65536</definedName>
    <definedName name="名单">#N/A</definedName>
    <definedName name="模板材料单价">[5]测算依据!$E$26</definedName>
    <definedName name="模板计算公式">#N/A</definedName>
    <definedName name="模板人工费">[5]测算依据!$F$17</definedName>
    <definedName name="磨海棠角" localSheetId="0">#REF!</definedName>
    <definedName name="磨海棠角" localSheetId="2">#REF!</definedName>
    <definedName name="磨海棠角" localSheetId="1">#REF!</definedName>
    <definedName name="磨海棠角" localSheetId="3">#REF!</definedName>
    <definedName name="磨海棠角">#REF!</definedName>
    <definedName name="木地板铺贴人工费" localSheetId="0">#REF!</definedName>
    <definedName name="木地板铺贴人工费" localSheetId="2">#REF!</definedName>
    <definedName name="木地板铺贴人工费" localSheetId="1">#REF!</definedName>
    <definedName name="木地板铺贴人工费" localSheetId="3">#REF!</definedName>
    <definedName name="木地板铺贴人工费">#REF!</definedName>
    <definedName name="木饰面门套安装" localSheetId="0">#REF!</definedName>
    <definedName name="木饰面门套安装" localSheetId="2">#REF!</definedName>
    <definedName name="木饰面门套安装" localSheetId="1">#REF!</definedName>
    <definedName name="木饰面门套安装" localSheetId="3">#REF!</definedName>
    <definedName name="木饰面门套安装">#REF!</definedName>
    <definedName name="木饰面铺贴_含木基层" localSheetId="0">#REF!</definedName>
    <definedName name="木饰面铺贴_含木基层" localSheetId="2">#REF!</definedName>
    <definedName name="木饰面铺贴_含木基层" localSheetId="1">#REF!</definedName>
    <definedName name="木饰面铺贴_含木基层" localSheetId="3">#REF!</definedName>
    <definedName name="木饰面铺贴_含木基层">#REF!</definedName>
    <definedName name="木饰线油漆" localSheetId="0">#REF!</definedName>
    <definedName name="木饰线油漆" localSheetId="2">#REF!</definedName>
    <definedName name="木饰线油漆" localSheetId="1">#REF!</definedName>
    <definedName name="木饰线油漆" localSheetId="3">#REF!</definedName>
    <definedName name="木饰线油漆">#REF!</definedName>
    <definedName name="木丝水泥板" localSheetId="0">#REF!</definedName>
    <definedName name="木丝水泥板" localSheetId="2">#REF!</definedName>
    <definedName name="木丝水泥板" localSheetId="1">#REF!</definedName>
    <definedName name="木丝水泥板" localSheetId="3">#REF!</definedName>
    <definedName name="木丝水泥板">#REF!</definedName>
    <definedName name="木踢脚线安装人工" localSheetId="0">#REF!</definedName>
    <definedName name="木踢脚线安装人工" localSheetId="2">#REF!</definedName>
    <definedName name="木踢脚线安装人工" localSheetId="1">#REF!</definedName>
    <definedName name="木踢脚线安装人工" localSheetId="3">#REF!</definedName>
    <definedName name="木踢脚线安装人工">#REF!</definedName>
    <definedName name="内容" localSheetId="0">#REF!</definedName>
    <definedName name="内容" localSheetId="2">#REF!</definedName>
    <definedName name="内容" localSheetId="1">#REF!</definedName>
    <definedName name="内容" localSheetId="3">#REF!</definedName>
    <definedName name="内容">#REF!</definedName>
    <definedName name="你好">'[19]#REF!'!$D$1542</definedName>
    <definedName name="腻子等辅材">#REF!</definedName>
    <definedName name="排气扇">#REF!</definedName>
    <definedName name="排水沟深">[7]内围地梁钢筋说明!$C$21</definedName>
    <definedName name="评标标准值" localSheetId="0">#REF!</definedName>
    <definedName name="评标标准值" localSheetId="2">#REF!</definedName>
    <definedName name="评标标准值" localSheetId="1">#REF!</definedName>
    <definedName name="评标标准值" localSheetId="3">#REF!</definedName>
    <definedName name="评标标准值">#REF!</definedName>
    <definedName name="七">'[14]7'!$B$6:$G$15</definedName>
    <definedName name="其他五金配件">[15]sheet2!$B$14</definedName>
    <definedName name="砌筑人工" localSheetId="0">#REF!</definedName>
    <definedName name="砌筑人工" localSheetId="2">#REF!</definedName>
    <definedName name="砌筑人工" localSheetId="1">#REF!</definedName>
    <definedName name="砌筑人工" localSheetId="3">#REF!</definedName>
    <definedName name="砌筑人工">#REF!</definedName>
    <definedName name="浅啡网">#REF!</definedName>
    <definedName name="浅灰黄色皮" localSheetId="0">#REF!</definedName>
    <definedName name="浅灰黄色皮" localSheetId="2">#REF!</definedName>
    <definedName name="浅灰黄色皮" localSheetId="1">#REF!</definedName>
    <definedName name="浅灰黄色皮" localSheetId="3">#REF!</definedName>
    <definedName name="浅灰黄色皮">#REF!</definedName>
    <definedName name="浅色纤维地毯" localSheetId="0">#REF!</definedName>
    <definedName name="浅色纤维地毯" localSheetId="2">#REF!</definedName>
    <definedName name="浅色纤维地毯" localSheetId="1">#REF!</definedName>
    <definedName name="浅色纤维地毯" localSheetId="3">#REF!</definedName>
    <definedName name="浅色纤维地毯">#REF!</definedName>
    <definedName name="强电管线改位工程" localSheetId="0">#REF!</definedName>
    <definedName name="强电管线改位工程" localSheetId="2">#REF!</definedName>
    <definedName name="强电管线改位工程" localSheetId="1">#REF!</definedName>
    <definedName name="强电管线改位工程" localSheetId="3">#REF!</definedName>
    <definedName name="强电管线改位工程">#REF!</definedName>
    <definedName name="墙地砖人工">#REF!</definedName>
    <definedName name="墙面不锈钢木基层_厨房" localSheetId="0">#REF!</definedName>
    <definedName name="墙面不锈钢木基层_厨房" localSheetId="2">#REF!</definedName>
    <definedName name="墙面不锈钢木基层_厨房" localSheetId="1">#REF!</definedName>
    <definedName name="墙面不锈钢木基层_厨房" localSheetId="3">#REF!</definedName>
    <definedName name="墙面不锈钢木基层_厨房">#REF!</definedName>
    <definedName name="墙面瓷砖干挂人工" localSheetId="0">#REF!</definedName>
    <definedName name="墙面瓷砖干挂人工" localSheetId="2">#REF!</definedName>
    <definedName name="墙面瓷砖干挂人工" localSheetId="1">#REF!</definedName>
    <definedName name="墙面瓷砖干挂人工" localSheetId="3">#REF!</definedName>
    <definedName name="墙面瓷砖干挂人工">#REF!</definedName>
    <definedName name="墙面铺贴瓷砖人工" localSheetId="0">#REF!</definedName>
    <definedName name="墙面铺贴瓷砖人工" localSheetId="2">#REF!</definedName>
    <definedName name="墙面铺贴瓷砖人工" localSheetId="1">#REF!</definedName>
    <definedName name="墙面铺贴瓷砖人工" localSheetId="3">#REF!</definedName>
    <definedName name="墙面铺贴瓷砖人工">#REF!</definedName>
    <definedName name="墙面铺贴石材人工" localSheetId="0">#REF!</definedName>
    <definedName name="墙面铺贴石材人工" localSheetId="2">#REF!</definedName>
    <definedName name="墙面铺贴石材人工" localSheetId="1">#REF!</definedName>
    <definedName name="墙面铺贴石材人工" localSheetId="3">#REF!</definedName>
    <definedName name="墙面铺贴石材人工">#REF!</definedName>
    <definedName name="墙面石材干挂人工" localSheetId="0">#REF!</definedName>
    <definedName name="墙面石材干挂人工" localSheetId="2">#REF!</definedName>
    <definedName name="墙面石材干挂人工" localSheetId="1">#REF!</definedName>
    <definedName name="墙面石材干挂人工" localSheetId="3">#REF!</definedName>
    <definedName name="墙面石材干挂人工">#REF!</definedName>
    <definedName name="墙面石材人工">#REF!</definedName>
    <definedName name="墙身乳胶漆人工" localSheetId="0">#REF!</definedName>
    <definedName name="墙身乳胶漆人工" localSheetId="2">#REF!</definedName>
    <definedName name="墙身乳胶漆人工" localSheetId="1">#REF!</definedName>
    <definedName name="墙身乳胶漆人工" localSheetId="3">#REF!</definedName>
    <definedName name="墙身乳胶漆人工">#REF!</definedName>
    <definedName name="墙身石材打蜡" localSheetId="0">#REF!</definedName>
    <definedName name="墙身石材打蜡" localSheetId="2">#REF!</definedName>
    <definedName name="墙身石材打蜡" localSheetId="1">#REF!</definedName>
    <definedName name="墙身石材打蜡" localSheetId="3">#REF!</definedName>
    <definedName name="墙身石材打蜡">#REF!</definedName>
    <definedName name="墙身造型面铺贴瓷砖" localSheetId="0">#REF!</definedName>
    <definedName name="墙身造型面铺贴瓷砖" localSheetId="2">#REF!</definedName>
    <definedName name="墙身造型面铺贴瓷砖" localSheetId="1">#REF!</definedName>
    <definedName name="墙身造型面铺贴瓷砖" localSheetId="3">#REF!</definedName>
    <definedName name="墙身造型面铺贴瓷砖">#REF!</definedName>
    <definedName name="墙纸腻子" localSheetId="0">#REF!</definedName>
    <definedName name="墙纸腻子" localSheetId="2">#REF!</definedName>
    <definedName name="墙纸腻子" localSheetId="1">#REF!</definedName>
    <definedName name="墙纸腻子" localSheetId="3">#REF!</definedName>
    <definedName name="墙纸腻子">#REF!</definedName>
    <definedName name="墙纸铺贴" localSheetId="0">#REF!</definedName>
    <definedName name="墙纸铺贴" localSheetId="2">#REF!</definedName>
    <definedName name="墙纸铺贴" localSheetId="1">#REF!</definedName>
    <definedName name="墙纸铺贴" localSheetId="3">#REF!</definedName>
    <definedName name="墙纸铺贴">#REF!</definedName>
    <definedName name="墙纸铺贴_含木基层" localSheetId="0">#REF!</definedName>
    <definedName name="墙纸铺贴_含木基层" localSheetId="2">#REF!</definedName>
    <definedName name="墙纸铺贴_含木基层" localSheetId="1">#REF!</definedName>
    <definedName name="墙纸铺贴_含木基层" localSheetId="3">#REF!</definedName>
    <definedName name="墙纸铺贴_含木基层">#REF!</definedName>
    <definedName name="墙纸铺贴人工" localSheetId="0">#REF!</definedName>
    <definedName name="墙纸铺贴人工" localSheetId="2">#REF!</definedName>
    <definedName name="墙纸铺贴人工" localSheetId="1">#REF!</definedName>
    <definedName name="墙纸铺贴人工" localSheetId="3">#REF!</definedName>
    <definedName name="墙纸铺贴人工">#REF!</definedName>
    <definedName name="墙纸油光油" localSheetId="0">#REF!</definedName>
    <definedName name="墙纸油光油" localSheetId="2">#REF!</definedName>
    <definedName name="墙纸油光油" localSheetId="1">#REF!</definedName>
    <definedName name="墙纸油光油" localSheetId="3">#REF!</definedName>
    <definedName name="墙纸油光油">#REF!</definedName>
    <definedName name="轻钢龙骨" localSheetId="0">#REF!</definedName>
    <definedName name="轻钢龙骨" localSheetId="2">#REF!</definedName>
    <definedName name="轻钢龙骨" localSheetId="1">#REF!</definedName>
    <definedName name="轻钢龙骨" localSheetId="3">#REF!</definedName>
    <definedName name="轻钢龙骨">#REF!</definedName>
    <definedName name="清洁费" localSheetId="0">#REF!</definedName>
    <definedName name="清洁费" localSheetId="2">#REF!</definedName>
    <definedName name="清洁费" localSheetId="1">#REF!</definedName>
    <definedName name="清洁费" localSheetId="3">#REF!</definedName>
    <definedName name="清洁费">#REF!</definedName>
    <definedName name="请打">'[11]投标材料清单 '!$B$5:$J$75</definedName>
    <definedName name="人工" localSheetId="0">#REF!</definedName>
    <definedName name="人工" localSheetId="2">#REF!</definedName>
    <definedName name="人工" localSheetId="1">#REF!</definedName>
    <definedName name="人工" localSheetId="3">#REF!</definedName>
    <definedName name="人工">#REF!</definedName>
    <definedName name="人工费" localSheetId="0">#REF!</definedName>
    <definedName name="人工费" localSheetId="3">#REF!</definedName>
    <definedName name="人工费">#REF!</definedName>
    <definedName name="人工系数" localSheetId="0">#REF!</definedName>
    <definedName name="人工系数" localSheetId="2">#REF!</definedName>
    <definedName name="人工系数" localSheetId="1">#REF!</definedName>
    <definedName name="人工系数" localSheetId="3">#REF!</definedName>
    <definedName name="人工系数">#REF!</definedName>
    <definedName name="人造米黄">#REF!</definedName>
    <definedName name="软包" localSheetId="0">#REF!</definedName>
    <definedName name="软包" localSheetId="2">#REF!</definedName>
    <definedName name="软包" localSheetId="1">#REF!</definedName>
    <definedName name="软包" localSheetId="3">#REF!</definedName>
    <definedName name="软包">#REF!</definedName>
    <definedName name="软木">#REF!</definedName>
    <definedName name="三">'[14]3'!$B$6:$G$9</definedName>
    <definedName name="纱窗">[15]sheet2!$B$20</definedName>
    <definedName name="砂面钛金不绣钢">#REF!</definedName>
    <definedName name="山西黑">#REF!</definedName>
    <definedName name="上限" localSheetId="0">#REF!</definedName>
    <definedName name="上限" localSheetId="2">#REF!</definedName>
    <definedName name="上限" localSheetId="1">#REF!</definedName>
    <definedName name="上限" localSheetId="3">#REF!</definedName>
    <definedName name="上限">#REF!</definedName>
    <definedName name="上悬窗用风撑">[15]sheet2!$D$11</definedName>
    <definedName name="设计单位">""</definedName>
    <definedName name="深啡色木地板" localSheetId="0">#REF!</definedName>
    <definedName name="深啡色木地板" localSheetId="2">#REF!</definedName>
    <definedName name="深啡色木地板" localSheetId="1">#REF!</definedName>
    <definedName name="深啡色木地板" localSheetId="3">#REF!</definedName>
    <definedName name="深啡色木地板">#REF!</definedName>
    <definedName name="深啡色纹理墙纸" localSheetId="0">#REF!</definedName>
    <definedName name="深啡色纹理墙纸" localSheetId="2">#REF!</definedName>
    <definedName name="深啡色纹理墙纸" localSheetId="1">#REF!</definedName>
    <definedName name="深啡色纹理墙纸" localSheetId="3">#REF!</definedName>
    <definedName name="深啡色纹理墙纸">#REF!</definedName>
    <definedName name="深浅地砖" localSheetId="0">#REF!</definedName>
    <definedName name="深浅地砖" localSheetId="2">#REF!</definedName>
    <definedName name="深浅地砖" localSheetId="1">#REF!</definedName>
    <definedName name="深浅地砖" localSheetId="3">#REF!</definedName>
    <definedName name="深浅地砖">#REF!</definedName>
    <definedName name="深色皮" localSheetId="0">#REF!</definedName>
    <definedName name="深色皮" localSheetId="2">#REF!</definedName>
    <definedName name="深色皮" localSheetId="1">#REF!</definedName>
    <definedName name="深色皮" localSheetId="3">#REF!</definedName>
    <definedName name="深色皮">#REF!</definedName>
    <definedName name="深色条纹地砖" localSheetId="0">#REF!</definedName>
    <definedName name="深色条纹地砖" localSheetId="2">#REF!</definedName>
    <definedName name="深色条纹地砖" localSheetId="1">#REF!</definedName>
    <definedName name="深色条纹地砖" localSheetId="3">#REF!</definedName>
    <definedName name="深色条纹地砖">#REF!</definedName>
    <definedName name="深色纤维软包" localSheetId="0">#REF!</definedName>
    <definedName name="深色纤维软包" localSheetId="2">#REF!</definedName>
    <definedName name="深色纤维软包" localSheetId="1">#REF!</definedName>
    <definedName name="深色纤维软包" localSheetId="3">#REF!</definedName>
    <definedName name="深色纤维软包">#REF!</definedName>
    <definedName name="审核单位">""</definedName>
    <definedName name="施工费用" localSheetId="0">#REF!,#REF!,#REF!,#REF!,#REF!,#REF!,#REF!,#REF!,#REF!,#REF!,#REF!,#REF!</definedName>
    <definedName name="施工费用" localSheetId="2">#REF!,#REF!,#REF!,#REF!,#REF!,#REF!,#REF!,#REF!,#REF!,#REF!,#REF!,#REF!</definedName>
    <definedName name="施工费用" localSheetId="1">#REF!,#REF!,#REF!,#REF!,#REF!,#REF!,#REF!,#REF!,#REF!,#REF!,#REF!,#REF!</definedName>
    <definedName name="施工费用" localSheetId="3">#REF!,#REF!,#REF!,#REF!,#REF!,#REF!,#REF!,#REF!,#REF!,#REF!,#REF!,#REF!</definedName>
    <definedName name="施工费用">#REF!,#REF!,#REF!,#REF!,#REF!,#REF!,#REF!,#REF!,#REF!,#REF!,#REF!,#REF!</definedName>
    <definedName name="石材波打线安装人工100mm内" localSheetId="0">#REF!</definedName>
    <definedName name="石材波打线安装人工100mm内" localSheetId="2">#REF!</definedName>
    <definedName name="石材波打线安装人工100mm内" localSheetId="1">#REF!</definedName>
    <definedName name="石材波打线安装人工100mm内" localSheetId="3">#REF!</definedName>
    <definedName name="石材波打线安装人工100mm内">#REF!</definedName>
    <definedName name="石材胶泥" localSheetId="0">#REF!</definedName>
    <definedName name="石材胶泥" localSheetId="2">#REF!</definedName>
    <definedName name="石材胶泥" localSheetId="1">#REF!</definedName>
    <definedName name="石材胶泥" localSheetId="3">#REF!</definedName>
    <definedName name="石材胶泥">#REF!</definedName>
    <definedName name="石材脚座安装人工" localSheetId="0">#REF!</definedName>
    <definedName name="石材脚座安装人工" localSheetId="2">#REF!</definedName>
    <definedName name="石材脚座安装人工" localSheetId="1">#REF!</definedName>
    <definedName name="石材脚座安装人工" localSheetId="3">#REF!</definedName>
    <definedName name="石材脚座安装人工">#REF!</definedName>
    <definedName name="石材拼接费" localSheetId="0">#REF!</definedName>
    <definedName name="石材拼接费" localSheetId="2">#REF!</definedName>
    <definedName name="石材拼接费" localSheetId="1">#REF!</definedName>
    <definedName name="石材拼接费" localSheetId="3">#REF!</definedName>
    <definedName name="石材拼接费">#REF!</definedName>
    <definedName name="石材饰线安装" localSheetId="0">#REF!</definedName>
    <definedName name="石材饰线安装" localSheetId="2">#REF!</definedName>
    <definedName name="石材饰线安装" localSheetId="1">#REF!</definedName>
    <definedName name="石材饰线安装" localSheetId="3">#REF!</definedName>
    <definedName name="石材饰线安装">#REF!</definedName>
    <definedName name="石材酸洗面处理" localSheetId="0">#REF!</definedName>
    <definedName name="石材酸洗面处理" localSheetId="2">#REF!</definedName>
    <definedName name="石材酸洗面处理" localSheetId="1">#REF!</definedName>
    <definedName name="石材酸洗面处理" localSheetId="3">#REF!</definedName>
    <definedName name="石材酸洗面处理">#REF!</definedName>
    <definedName name="石材踢脚线铺贴人工" localSheetId="0">#REF!</definedName>
    <definedName name="石材踢脚线铺贴人工" localSheetId="2">#REF!</definedName>
    <definedName name="石材踢脚线铺贴人工" localSheetId="1">#REF!</definedName>
    <definedName name="石材踢脚线铺贴人工" localSheetId="3">#REF!</definedName>
    <definedName name="石材踢脚线铺贴人工">#REF!</definedName>
    <definedName name="石材踢脚线人工">#REF!</definedName>
    <definedName name="石材粘接费" localSheetId="0">#REF!</definedName>
    <definedName name="石材粘接费" localSheetId="2">#REF!</definedName>
    <definedName name="石材粘接费" localSheetId="1">#REF!</definedName>
    <definedName name="石材粘接费" localSheetId="3">#REF!</definedName>
    <definedName name="石材粘接费">#REF!</definedName>
    <definedName name="石膏板9厘">#REF!</definedName>
    <definedName name="石膏线60包人工">#REF!</definedName>
    <definedName name="石膏线安装人工" localSheetId="0">#REF!</definedName>
    <definedName name="石膏线安装人工" localSheetId="2">#REF!</definedName>
    <definedName name="石膏线安装人工" localSheetId="1">#REF!</definedName>
    <definedName name="石膏线安装人工" localSheetId="3">#REF!</definedName>
    <definedName name="石膏线安装人工">#REF!</definedName>
    <definedName name="石膏线安装人工_大" localSheetId="0">#REF!</definedName>
    <definedName name="石膏线安装人工_大" localSheetId="2">#REF!</definedName>
    <definedName name="石膏线安装人工_大" localSheetId="1">#REF!</definedName>
    <definedName name="石膏线安装人工_大" localSheetId="3">#REF!</definedName>
    <definedName name="石膏线安装人工_大">#REF!</definedName>
    <definedName name="石膏线安装人工_大的" localSheetId="0">#REF!</definedName>
    <definedName name="石膏线安装人工_大的" localSheetId="2">#REF!</definedName>
    <definedName name="石膏线安装人工_大的" localSheetId="1">#REF!</definedName>
    <definedName name="石膏线安装人工_大的" localSheetId="3">#REF!</definedName>
    <definedName name="石膏线安装人工_大的">#REF!</definedName>
    <definedName name="石灰">[5]材料表!$E$52</definedName>
    <definedName name="石屑">[5]材料表!$E$44</definedName>
    <definedName name="时" localSheetId="0">#REF!</definedName>
    <definedName name="时" localSheetId="2">#REF!</definedName>
    <definedName name="时" localSheetId="1">#REF!</definedName>
    <definedName name="时" localSheetId="3">#REF!</definedName>
    <definedName name="时">#REF!</definedName>
    <definedName name="实木线" localSheetId="0">#REF!</definedName>
    <definedName name="实木线" localSheetId="2">#REF!</definedName>
    <definedName name="实木线" localSheetId="1">#REF!</definedName>
    <definedName name="实木线" localSheetId="3">#REF!</definedName>
    <definedName name="实木线">#REF!</definedName>
    <definedName name="适配器" localSheetId="0">#REF!</definedName>
    <definedName name="适配器" localSheetId="2">#REF!</definedName>
    <definedName name="适配器" localSheetId="1">#REF!</definedName>
    <definedName name="适配器" localSheetId="3">#REF!</definedName>
    <definedName name="适配器">#REF!</definedName>
    <definedName name="室内外地台差">'[17]承台(砖模) '!#REF!</definedName>
    <definedName name="室内外高差" localSheetId="5">#REF!</definedName>
    <definedName name="室内外高差" localSheetId="0">#REF!</definedName>
    <definedName name="室内外高差" localSheetId="2">#REF!</definedName>
    <definedName name="室内外高差" localSheetId="1">#REF!</definedName>
    <definedName name="室内外高差" localSheetId="4">#REF!</definedName>
    <definedName name="室内外高差" localSheetId="3">#REF!</definedName>
    <definedName name="室内外高差">#REF!</definedName>
    <definedName name="室内装修价格明细" localSheetId="0">EVALUATE+#REF!</definedName>
    <definedName name="室内装修价格明细" localSheetId="2">EVALUATE+#REF!</definedName>
    <definedName name="室内装修价格明细" localSheetId="1">EVALUATE+#REF!</definedName>
    <definedName name="室内装修价格明细" localSheetId="3">EVALUATE+#REF!</definedName>
    <definedName name="室内装修价格明细">EVALUATE+#REF!</definedName>
    <definedName name="竖纹艺术墙纸" localSheetId="0">#REF!</definedName>
    <definedName name="竖纹艺术墙纸" localSheetId="2">#REF!</definedName>
    <definedName name="竖纹艺术墙纸" localSheetId="1">#REF!</definedName>
    <definedName name="竖纹艺术墙纸" localSheetId="3">#REF!</definedName>
    <definedName name="竖纹艺术墙纸">#REF!</definedName>
    <definedName name="数量" localSheetId="5">[26]工程量计算书!$G$1:$G$65536</definedName>
    <definedName name="数量" localSheetId="0">#REF!</definedName>
    <definedName name="数量" localSheetId="2">#REF!</definedName>
    <definedName name="数量" localSheetId="1">#REF!</definedName>
    <definedName name="数量" localSheetId="4">[26]工程量计算书!$G$1:$G$65536</definedName>
    <definedName name="数量" localSheetId="3">#REF!</definedName>
    <definedName name="数量">#REF!</definedName>
    <definedName name="双层石膏板人工">#REF!</definedName>
    <definedName name="水电" localSheetId="0">#REF!</definedName>
    <definedName name="水电" localSheetId="2">#REF!</definedName>
    <definedName name="水电" localSheetId="1">#REF!</definedName>
    <definedName name="水电" localSheetId="3">#REF!</definedName>
    <definedName name="水电">#REF!</definedName>
    <definedName name="水电费">[15]sheet2!$B$37</definedName>
    <definedName name="水泥沙">#REF!</definedName>
    <definedName name="水泥沙浆" localSheetId="0">#REF!</definedName>
    <definedName name="水泥沙浆" localSheetId="2">#REF!</definedName>
    <definedName name="水泥沙浆" localSheetId="1">#REF!</definedName>
    <definedName name="水泥沙浆" localSheetId="3">#REF!</definedName>
    <definedName name="水泥沙浆">#REF!</definedName>
    <definedName name="水泥沙找平人工" localSheetId="0">#REF!</definedName>
    <definedName name="水泥沙找平人工" localSheetId="2">#REF!</definedName>
    <definedName name="水泥沙找平人工" localSheetId="1">#REF!</definedName>
    <definedName name="水泥沙找平人工" localSheetId="3">#REF!</definedName>
    <definedName name="水泥沙找平人工">#REF!</definedName>
    <definedName name="水泥砂浆1B1B6">[5]砂浆单价表!$I$27</definedName>
    <definedName name="水泥砂浆1B2">[5]砂浆单价表!$I$18</definedName>
    <definedName name="水泥砂浆1B2.5">[5]砂浆单价表!$I$21</definedName>
    <definedName name="水泥砂浆1B2.5防水">[5]砂浆单价表!$I$35</definedName>
    <definedName name="水泥砂浆批荡人工" localSheetId="0">#REF!</definedName>
    <definedName name="水泥砂浆批荡人工" localSheetId="2">#REF!</definedName>
    <definedName name="水泥砂浆批荡人工" localSheetId="1">#REF!</definedName>
    <definedName name="水泥砂浆批荡人工" localSheetId="3">#REF!</definedName>
    <definedName name="水泥砂浆批荡人工">#REF!</definedName>
    <definedName name="水泥砂浆找平人工">#REF!</definedName>
    <definedName name="税金" localSheetId="5">[15]sheet2!$B$36</definedName>
    <definedName name="税金" localSheetId="0">#REF!</definedName>
    <definedName name="税金" localSheetId="4">[15]sheet2!$B$36</definedName>
    <definedName name="税金" localSheetId="3">#REF!</definedName>
    <definedName name="税金">#REF!</definedName>
    <definedName name="税率" localSheetId="0">#REF!</definedName>
    <definedName name="税率" localSheetId="2">#REF!</definedName>
    <definedName name="税率" localSheetId="1">#REF!</definedName>
    <definedName name="税率" localSheetId="3">#REF!</definedName>
    <definedName name="税率">#REF!</definedName>
    <definedName name="四">'[14]4'!$B$6:$G$43</definedName>
    <definedName name="碎拼马赛克" localSheetId="0">#REF!</definedName>
    <definedName name="碎拼马赛克" localSheetId="2">#REF!</definedName>
    <definedName name="碎拼马赛克" localSheetId="1">#REF!</definedName>
    <definedName name="碎拼马赛克" localSheetId="3">#REF!</definedName>
    <definedName name="碎拼马赛克">#REF!</definedName>
    <definedName name="碎石">[5]材料表!$E$43</definedName>
    <definedName name="陶粒" localSheetId="0">#REF!</definedName>
    <definedName name="陶粒" localSheetId="2">#REF!</definedName>
    <definedName name="陶粒" localSheetId="1">#REF!</definedName>
    <definedName name="陶粒" localSheetId="3">#REF!</definedName>
    <definedName name="陶粒">#REF!</definedName>
    <definedName name="陶粒回填人工" localSheetId="0">#REF!</definedName>
    <definedName name="陶粒回填人工" localSheetId="2">#REF!</definedName>
    <definedName name="陶粒回填人工" localSheetId="1">#REF!</definedName>
    <definedName name="陶粒回填人工" localSheetId="3">#REF!</definedName>
    <definedName name="陶粒回填人工">#REF!</definedName>
    <definedName name="陶粒砼">[5]材料表!$E$37</definedName>
    <definedName name="陶粒砼空心砌块">[5]材料表!$E$50</definedName>
    <definedName name="踢脚线高">[17]柱!#REF!</definedName>
    <definedName name="踢脚线加工费" localSheetId="0">#REF!</definedName>
    <definedName name="踢脚线加工费" localSheetId="2">#REF!</definedName>
    <definedName name="踢脚线加工费" localSheetId="1">#REF!</definedName>
    <definedName name="踢脚线加工费" localSheetId="3">#REF!</definedName>
    <definedName name="踢脚线加工费">#REF!</definedName>
    <definedName name="天地轴" localSheetId="0">#REF!</definedName>
    <definedName name="天地轴" localSheetId="2">#REF!</definedName>
    <definedName name="天地轴" localSheetId="1">#REF!</definedName>
    <definedName name="天地轴" localSheetId="3">#REF!</definedName>
    <definedName name="天地轴">#REF!</definedName>
    <definedName name="天花凹缝人工" localSheetId="0">#REF!</definedName>
    <definedName name="天花凹缝人工" localSheetId="2">#REF!</definedName>
    <definedName name="天花凹缝人工" localSheetId="1">#REF!</definedName>
    <definedName name="天花凹缝人工" localSheetId="3">#REF!</definedName>
    <definedName name="天花凹缝人工">#REF!</definedName>
    <definedName name="天花排气扇" localSheetId="0">#REF!</definedName>
    <definedName name="天花排气扇" localSheetId="2">#REF!</definedName>
    <definedName name="天花排气扇" localSheetId="1">#REF!</definedName>
    <definedName name="天花排气扇" localSheetId="3">#REF!</definedName>
    <definedName name="天花排气扇">#REF!</definedName>
    <definedName name="天花轻钢龙骨及拉爆" localSheetId="0">#REF!</definedName>
    <definedName name="天花轻钢龙骨及拉爆" localSheetId="2">#REF!</definedName>
    <definedName name="天花轻钢龙骨及拉爆" localSheetId="1">#REF!</definedName>
    <definedName name="天花轻钢龙骨及拉爆" localSheetId="3">#REF!</definedName>
    <definedName name="天花轻钢龙骨及拉爆">#REF!</definedName>
    <definedName name="天花乳胶漆人工" localSheetId="0">#REF!</definedName>
    <definedName name="天花乳胶漆人工" localSheetId="2">#REF!</definedName>
    <definedName name="天花乳胶漆人工" localSheetId="1">#REF!</definedName>
    <definedName name="天花乳胶漆人工" localSheetId="3">#REF!</definedName>
    <definedName name="天花乳胶漆人工">#REF!</definedName>
    <definedName name="填缝胶">[15]sheet2!$B$18</definedName>
    <definedName name="砼10">[1]甲指乙供材料报价表!#REF!</definedName>
    <definedName name="砼15">[1]甲指乙供材料报价表!#REF!</definedName>
    <definedName name="砼20">[1]甲指乙供材料报价表!#REF!</definedName>
    <definedName name="砼25">[1]甲指乙供材料报价表!#REF!</definedName>
    <definedName name="砼30">[1]甲指乙供材料报价表!#REF!</definedName>
    <definedName name="砼35">[1]甲指乙供材料报价表!#REF!</definedName>
    <definedName name="砼40">[1]甲指乙供材料报价表!#REF!</definedName>
    <definedName name="砼45">[1]甲指乙供材料报价表!#REF!</definedName>
    <definedName name="砼50">[1]甲指乙供材料报价表!#REF!</definedName>
    <definedName name="砼55">[1]甲指乙供材料报价表!#REF!</definedName>
    <definedName name="砼C10">[5]材料表!$E$5</definedName>
    <definedName name="砼C15">[5]材料表!$E$6</definedName>
    <definedName name="砼C20">[5]材料表!$E$7</definedName>
    <definedName name="砼C25">[5]材料表!$E$8</definedName>
    <definedName name="砼C30">[5]材料表!$E$9</definedName>
    <definedName name="砼C35">[5]材料表!$E$10</definedName>
    <definedName name="砼C40">[5]材料表!$E$11</definedName>
    <definedName name="砼C45">[5]材料表!$E$12</definedName>
    <definedName name="砼C50">[5]材料表!$E$13</definedName>
    <definedName name="砼C55">[5]材料表!$E$14</definedName>
    <definedName name="砼C60">[5]材料表!$E$15</definedName>
    <definedName name="砼结果">[28]B4零星!#REF!</definedName>
    <definedName name="砼空心砌块">[5]材料表!$E$51</definedName>
    <definedName name="筒灯华辉4寸防雾">#REF!</definedName>
    <definedName name="筒灯华辉9w">#REF!</definedName>
    <definedName name="筒灯欧普">#REF!</definedName>
    <definedName name="投标材料清单">'[14]投标材料清单 '!$B$5:$J$75</definedName>
    <definedName name="土建10001">#REF!</definedName>
    <definedName name="土建10002">#REF!</definedName>
    <definedName name="土建10003">#REF!</definedName>
    <definedName name="土建10004">#REF!</definedName>
    <definedName name="土建10005">#REF!</definedName>
    <definedName name="土建10006">#REF!</definedName>
    <definedName name="土建10007">#REF!</definedName>
    <definedName name="土建10008">#REF!</definedName>
    <definedName name="土建10009">#REF!</definedName>
    <definedName name="土建10010">#REF!</definedName>
    <definedName name="土建10011">#REF!</definedName>
    <definedName name="土建2046.">[16]土建工程综合单价组价明细表!#REF!</definedName>
    <definedName name="土建21001">#REF!</definedName>
    <definedName name="土建21002">#REF!</definedName>
    <definedName name="土建21003">#REF!</definedName>
    <definedName name="土建21004">#REF!</definedName>
    <definedName name="土建21005">#REF!</definedName>
    <definedName name="土建21006">#REF!</definedName>
    <definedName name="土建21007">#REF!</definedName>
    <definedName name="土建21008">#REF!</definedName>
    <definedName name="土建21009">#REF!</definedName>
    <definedName name="土建21010">#REF!</definedName>
    <definedName name="土建21011">#REF!</definedName>
    <definedName name="土建21012">#REF!</definedName>
    <definedName name="土建21013">#REF!</definedName>
    <definedName name="土建21014">#REF!</definedName>
    <definedName name="土建21015">#REF!</definedName>
    <definedName name="土建21016">#REF!</definedName>
    <definedName name="土建21017">#REF!</definedName>
    <definedName name="土建21018">#REF!</definedName>
    <definedName name="土建21019">#REF!</definedName>
    <definedName name="土建21020">#REF!</definedName>
    <definedName name="土建21021">#REF!</definedName>
    <definedName name="土建21022">#REF!</definedName>
    <definedName name="土建21023">#REF!</definedName>
    <definedName name="土建21024">#REF!</definedName>
    <definedName name="土建21025">#REF!</definedName>
    <definedName name="土建21026">#REF!</definedName>
    <definedName name="土建21027">#REF!</definedName>
    <definedName name="土建21028">#REF!</definedName>
    <definedName name="土建21029">#REF!</definedName>
    <definedName name="土建21030">#REF!</definedName>
    <definedName name="土建21031">#REF!</definedName>
    <definedName name="土建21032">#REF!</definedName>
    <definedName name="土建21033">#REF!</definedName>
    <definedName name="土建21034">#REF!</definedName>
    <definedName name="土建21035">#REF!</definedName>
    <definedName name="土建21036">#REF!</definedName>
    <definedName name="土建21037">#REF!</definedName>
    <definedName name="土建21038">#REF!</definedName>
    <definedName name="土建21039">#REF!</definedName>
    <definedName name="土建21040">#REF!</definedName>
    <definedName name="土建21041">#REF!</definedName>
    <definedName name="土建21042">#REF!</definedName>
    <definedName name="土建21043">#REF!</definedName>
    <definedName name="土建21044">#REF!</definedName>
    <definedName name="土建21045">#REF!</definedName>
    <definedName name="土建21046">#REF!</definedName>
    <definedName name="土建21047">#REF!</definedName>
    <definedName name="土建21048">#REF!</definedName>
    <definedName name="土建21049">#REF!</definedName>
    <definedName name="土建21050">#REF!</definedName>
    <definedName name="土建21051">#REF!</definedName>
    <definedName name="土建21052">#REF!</definedName>
    <definedName name="土建21053">#REF!</definedName>
    <definedName name="土建21054">#REF!</definedName>
    <definedName name="土建21055">#REF!</definedName>
    <definedName name="土建21056">#REF!</definedName>
    <definedName name="土建21057">#REF!</definedName>
    <definedName name="土建21058">#REF!</definedName>
    <definedName name="土建21059">#REF!</definedName>
    <definedName name="土建21060">#REF!</definedName>
    <definedName name="土建21061">#REF!</definedName>
    <definedName name="土建21062">#REF!</definedName>
    <definedName name="土建21063">#REF!</definedName>
    <definedName name="土建21064">#REF!</definedName>
    <definedName name="土建21065">#REF!</definedName>
    <definedName name="土建21066">#REF!</definedName>
    <definedName name="土建21067">#REF!</definedName>
    <definedName name="土建21068">#REF!</definedName>
    <definedName name="土建21069">#REF!</definedName>
    <definedName name="土建21070">#REF!</definedName>
    <definedName name="土建21071">#REF!</definedName>
    <definedName name="土建21072">#REF!</definedName>
    <definedName name="土建21073">#REF!</definedName>
    <definedName name="土建21074">#REF!</definedName>
    <definedName name="土建21075">#REF!</definedName>
    <definedName name="土建21076">#REF!</definedName>
    <definedName name="土建21077">#REF!</definedName>
    <definedName name="土建21078">#REF!</definedName>
    <definedName name="土建21079">#REF!</definedName>
    <definedName name="土建21080">#REF!</definedName>
    <definedName name="土建21081">#REF!</definedName>
    <definedName name="土建21082">#REF!</definedName>
    <definedName name="土建21083">#REF!</definedName>
    <definedName name="土建21084">#REF!</definedName>
    <definedName name="土建21085">#REF!</definedName>
    <definedName name="土建21086">#REF!</definedName>
    <definedName name="土建21087">#REF!</definedName>
    <definedName name="土建21088">#REF!</definedName>
    <definedName name="土建21089">#REF!</definedName>
    <definedName name="土建21090">#REF!</definedName>
    <definedName name="土建21091">#REF!</definedName>
    <definedName name="土建21092">#REF!</definedName>
    <definedName name="土建21093">#REF!</definedName>
    <definedName name="土建21094">#REF!</definedName>
    <definedName name="土建21095">#REF!</definedName>
    <definedName name="土建21096">#REF!</definedName>
    <definedName name="土建21097">#REF!</definedName>
    <definedName name="土建21098">#REF!</definedName>
    <definedName name="土建21099">#REF!</definedName>
    <definedName name="土建21100">#REF!</definedName>
    <definedName name="土建21101">[16]土建工程综合单价组价明细表!#REF!</definedName>
    <definedName name="土建21101.">[16]土建工程综合单价组价明细表!#REF!</definedName>
    <definedName name="土建22001">#REF!</definedName>
    <definedName name="土建22002">#REF!</definedName>
    <definedName name="土建22003">#REF!</definedName>
    <definedName name="土建22004">#REF!</definedName>
    <definedName name="土建22005">#REF!</definedName>
    <definedName name="土建22006">#REF!</definedName>
    <definedName name="土建22007">#REF!</definedName>
    <definedName name="土建22008">#REF!</definedName>
    <definedName name="土建22009">#REF!</definedName>
    <definedName name="土建22010">#REF!</definedName>
    <definedName name="土建23001">#REF!</definedName>
    <definedName name="土建23002">#REF!</definedName>
    <definedName name="土建23003">#REF!</definedName>
    <definedName name="土建23004">#REF!</definedName>
    <definedName name="土建23005">#REF!</definedName>
    <definedName name="土建23006">#REF!</definedName>
    <definedName name="土建23007">#REF!</definedName>
    <definedName name="土建23008">#REF!</definedName>
    <definedName name="土建23009">#REF!</definedName>
    <definedName name="土建23010">#REF!</definedName>
    <definedName name="土建23011">#REF!</definedName>
    <definedName name="土建23012">#REF!</definedName>
    <definedName name="土建23013">#REF!</definedName>
    <definedName name="土建23014">#REF!</definedName>
    <definedName name="土建23015">#REF!</definedName>
    <definedName name="土建23016">#REF!</definedName>
    <definedName name="土建23017">#REF!</definedName>
    <definedName name="土建23018">#REF!</definedName>
    <definedName name="土建23019">#REF!</definedName>
    <definedName name="土建23020">#REF!</definedName>
    <definedName name="土建23021">#REF!</definedName>
    <definedName name="土建23022">#REF!</definedName>
    <definedName name="土建23023">#REF!</definedName>
    <definedName name="土建23024">#REF!</definedName>
    <definedName name="土建23025">#REF!</definedName>
    <definedName name="土建23026">#REF!</definedName>
    <definedName name="土建23027">#REF!</definedName>
    <definedName name="土建23028">#REF!</definedName>
    <definedName name="土建23029">#REF!</definedName>
    <definedName name="土建23030">#REF!</definedName>
    <definedName name="土建23031">#REF!</definedName>
    <definedName name="土建23032">#REF!</definedName>
    <definedName name="土建23033">#REF!</definedName>
    <definedName name="土建23034">#REF!</definedName>
    <definedName name="土建23035">#REF!</definedName>
    <definedName name="土建23036">#REF!</definedName>
    <definedName name="土建23037">#REF!</definedName>
    <definedName name="土建23038">#REF!</definedName>
    <definedName name="土建23039">#REF!</definedName>
    <definedName name="土建23040">#REF!</definedName>
    <definedName name="土建23041">#REF!</definedName>
    <definedName name="土建23042">#REF!</definedName>
    <definedName name="土建23043">[16]土建工程综合单价组价明细表!#REF!</definedName>
    <definedName name="土建23043.">#REF!</definedName>
    <definedName name="土建23043。">[16]土建工程综合单价组价明细表!#REF!</definedName>
    <definedName name="土建23044">[16]土建工程综合单价组价明细表!#REF!</definedName>
    <definedName name="土建23044.">#REF!</definedName>
    <definedName name="土建23045">[16]土建工程综合单价组价明细表!#REF!</definedName>
    <definedName name="土建23045.">#REF!</definedName>
    <definedName name="土建23046">[16]土建工程综合单价组价明细表!#REF!</definedName>
    <definedName name="土建23046.">#REF!</definedName>
    <definedName name="土建23047">[16]土建工程综合单价组价明细表!#REF!</definedName>
    <definedName name="土建23047.">#REF!</definedName>
    <definedName name="土建23048">[16]土建工程综合单价组价明细表!#REF!</definedName>
    <definedName name="土建23048.">#REF!</definedName>
    <definedName name="土建23049">[16]土建工程综合单价组价明细表!#REF!</definedName>
    <definedName name="土建23049.">#REF!</definedName>
    <definedName name="土建23050">[16]土建工程综合单价组价明细表!#REF!</definedName>
    <definedName name="土建23050.">#REF!</definedName>
    <definedName name="土建23051">[16]土建工程综合单价组价明细表!#REF!</definedName>
    <definedName name="土建23051.">#REF!</definedName>
    <definedName name="土建23052">[16]土建工程综合单价组价明细表!#REF!</definedName>
    <definedName name="土建23052.">#REF!</definedName>
    <definedName name="土建30001">#REF!</definedName>
    <definedName name="土建30002">#REF!</definedName>
    <definedName name="土建30003">#REF!</definedName>
    <definedName name="土建30004">#REF!</definedName>
    <definedName name="土建30005">#REF!</definedName>
    <definedName name="土建30006">#REF!</definedName>
    <definedName name="土建30007">#REF!</definedName>
    <definedName name="土建30008">#REF!</definedName>
    <definedName name="土建30009">#REF!</definedName>
    <definedName name="土建30010">#REF!</definedName>
    <definedName name="土建30011">#REF!</definedName>
    <definedName name="土建30012">#REF!</definedName>
    <definedName name="土建30013">#REF!</definedName>
    <definedName name="土建30014">#REF!</definedName>
    <definedName name="土建30015">#REF!</definedName>
    <definedName name="土建30016">#REF!</definedName>
    <definedName name="土建30017">#REF!</definedName>
    <definedName name="土建30018">#REF!</definedName>
    <definedName name="土建30019">#REF!</definedName>
    <definedName name="土建30020">#REF!</definedName>
    <definedName name="土建30021">#REF!</definedName>
    <definedName name="土建30022">#REF!</definedName>
    <definedName name="土建30023">#REF!</definedName>
    <definedName name="土建30024">#REF!</definedName>
    <definedName name="土建30025">#REF!</definedName>
    <definedName name="土建30026">#REF!</definedName>
    <definedName name="土建30027">#REF!</definedName>
    <definedName name="土建30028">#REF!</definedName>
    <definedName name="土建30029">#REF!</definedName>
    <definedName name="土建40001">#REF!</definedName>
    <definedName name="土建50001">#REF!</definedName>
    <definedName name="土建50002">#REF!</definedName>
    <definedName name="土建50003">#REF!</definedName>
    <definedName name="土建50004">#REF!</definedName>
    <definedName name="土建50005">#REF!</definedName>
    <definedName name="土建50006">#REF!</definedName>
    <definedName name="土建50007">#REF!</definedName>
    <definedName name="土建50008">#REF!</definedName>
    <definedName name="土建50009">#REF!</definedName>
    <definedName name="土建50010">#REF!</definedName>
    <definedName name="土建50010.">#REF!</definedName>
    <definedName name="土建50011">#REF!</definedName>
    <definedName name="土建50012">#REF!</definedName>
    <definedName name="土建50013">#REF!</definedName>
    <definedName name="土建50014">#REF!</definedName>
    <definedName name="土建50015">#REF!</definedName>
    <definedName name="土建50016">#REF!</definedName>
    <definedName name="土建5010">#REF!</definedName>
    <definedName name="土建60001">#REF!</definedName>
    <definedName name="土建60002">#REF!</definedName>
    <definedName name="土建60003">#REF!</definedName>
    <definedName name="土建60004">#REF!</definedName>
    <definedName name="土建60005">#REF!</definedName>
    <definedName name="土建60006">#REF!</definedName>
    <definedName name="土建60007">#REF!</definedName>
    <definedName name="土建60008">#REF!</definedName>
    <definedName name="土建60009">#REF!</definedName>
    <definedName name="土建60010">#REF!</definedName>
    <definedName name="土建60011">#REF!</definedName>
    <definedName name="土建60012">#REF!</definedName>
    <definedName name="土建60013">#REF!</definedName>
    <definedName name="土建60014">#REF!</definedName>
    <definedName name="土建60015">#REF!</definedName>
    <definedName name="土建60016">#REF!</definedName>
    <definedName name="土建60017">#REF!</definedName>
    <definedName name="土建60018">#REF!</definedName>
    <definedName name="土建60019">#REF!</definedName>
    <definedName name="土建60020">#REF!</definedName>
    <definedName name="土建60021">#REF!</definedName>
    <definedName name="土建60022">#REF!</definedName>
    <definedName name="土建60023">#REF!</definedName>
    <definedName name="土建60024">#REF!</definedName>
    <definedName name="土建60025">#REF!</definedName>
    <definedName name="土建60026">#REF!</definedName>
    <definedName name="土建60027">#REF!</definedName>
    <definedName name="土建60028">#REF!</definedName>
    <definedName name="土建60029">#REF!</definedName>
    <definedName name="土建60030">#REF!</definedName>
    <definedName name="土建60031">#REF!</definedName>
    <definedName name="土建60032">#REF!</definedName>
    <definedName name="土建60033">#REF!</definedName>
    <definedName name="土建60034">#REF!</definedName>
    <definedName name="土建60035">#REF!</definedName>
    <definedName name="土建60036">#REF!</definedName>
    <definedName name="土建60037">#REF!</definedName>
    <definedName name="土建60038">#REF!</definedName>
    <definedName name="土建60039">#REF!</definedName>
    <definedName name="土建60040">#REF!</definedName>
    <definedName name="土建60041">#REF!</definedName>
    <definedName name="土建60042">#REF!</definedName>
    <definedName name="土建60043">#REF!</definedName>
    <definedName name="土建60044">#REF!</definedName>
    <definedName name="土建60045">#REF!</definedName>
    <definedName name="土建60046">#REF!</definedName>
    <definedName name="土建60047">#REF!</definedName>
    <definedName name="土建60048">#REF!</definedName>
    <definedName name="土建60049">#REF!</definedName>
    <definedName name="土建60050">#REF!</definedName>
    <definedName name="土建60051">#REF!</definedName>
    <definedName name="土建60052">#REF!</definedName>
    <definedName name="土建60053">#REF!</definedName>
    <definedName name="土建60054">#REF!</definedName>
    <definedName name="土建60055">#REF!</definedName>
    <definedName name="土建60056">#REF!</definedName>
    <definedName name="土建60057">#REF!</definedName>
    <definedName name="土建60058">#REF!</definedName>
    <definedName name="土建60059">#REF!</definedName>
    <definedName name="土建60060">#REF!</definedName>
    <definedName name="土建60061">#REF!</definedName>
    <definedName name="土建60062">#REF!</definedName>
    <definedName name="土建60063">#REF!</definedName>
    <definedName name="土建60064">#REF!</definedName>
    <definedName name="土建60065">#REF!</definedName>
    <definedName name="土建60066">#REF!</definedName>
    <definedName name="土建60067">#REF!</definedName>
    <definedName name="土建60068">#REF!</definedName>
    <definedName name="土建60069">#REF!</definedName>
    <definedName name="土建60070">#REF!</definedName>
    <definedName name="土建60071">#REF!</definedName>
    <definedName name="土建60072">#REF!</definedName>
    <definedName name="土建60073">#REF!</definedName>
    <definedName name="土建60074">#REF!</definedName>
    <definedName name="土建60075">#REF!</definedName>
    <definedName name="土建60076">#REF!</definedName>
    <definedName name="土建60077">#REF!</definedName>
    <definedName name="土建70001">#REF!</definedName>
    <definedName name="土建70002">#REF!</definedName>
    <definedName name="土建70003">#REF!</definedName>
    <definedName name="土建70004">#REF!</definedName>
    <definedName name="土建70005">#REF!</definedName>
    <definedName name="土建70006">#REF!</definedName>
    <definedName name="土建70007">#REF!</definedName>
    <definedName name="土建70008">#REF!</definedName>
    <definedName name="土建70009">#REF!</definedName>
    <definedName name="土建70010">#REF!</definedName>
    <definedName name="土建70011">#REF!</definedName>
    <definedName name="土建70012">#REF!</definedName>
    <definedName name="土建70013">#REF!</definedName>
    <definedName name="土建70014">#REF!</definedName>
    <definedName name="土建70015">#REF!</definedName>
    <definedName name="土建70016">#REF!</definedName>
    <definedName name="土建70017">#REF!</definedName>
    <definedName name="土建70018">#REF!</definedName>
    <definedName name="土建70019">#REF!</definedName>
    <definedName name="土建70020">#REF!</definedName>
    <definedName name="土建70021">#REF!</definedName>
    <definedName name="土建70022">#REF!</definedName>
    <definedName name="土建70023">#REF!</definedName>
    <definedName name="土建70024">#REF!</definedName>
    <definedName name="土建70025">#REF!</definedName>
    <definedName name="土建70026">#REF!</definedName>
    <definedName name="土建70027">#REF!</definedName>
    <definedName name="土建80001">#REF!</definedName>
    <definedName name="土建80002">#REF!</definedName>
    <definedName name="土建80003">#REF!</definedName>
    <definedName name="土建80004">#REF!</definedName>
    <definedName name="土建80005">#REF!</definedName>
    <definedName name="土建80006">#REF!</definedName>
    <definedName name="土建80007">#REF!</definedName>
    <definedName name="土建80008">#REF!</definedName>
    <definedName name="土建80009">#REF!</definedName>
    <definedName name="土建80010">#REF!</definedName>
    <definedName name="土建80011">#REF!</definedName>
    <definedName name="土建80012">#REF!</definedName>
    <definedName name="土建80013">#REF!</definedName>
    <definedName name="土建80014">#REF!</definedName>
    <definedName name="土建80015">#REF!</definedName>
    <definedName name="土建80016">#REF!</definedName>
    <definedName name="土建80017">#REF!</definedName>
    <definedName name="椭圆形浴缸" localSheetId="0">#REF!</definedName>
    <definedName name="椭圆形浴缸" localSheetId="2">#REF!</definedName>
    <definedName name="椭圆形浴缸" localSheetId="1">#REF!</definedName>
    <definedName name="椭圆形浴缸" localSheetId="3">#REF!</definedName>
    <definedName name="椭圆形浴缸">#REF!</definedName>
    <definedName name="外委加工.dbf" localSheetId="0">#REF!</definedName>
    <definedName name="外委加工.dbf" localSheetId="2">#REF!</definedName>
    <definedName name="外委加工.dbf" localSheetId="1">#REF!</definedName>
    <definedName name="外委加工.dbf" localSheetId="3">#REF!</definedName>
    <definedName name="外委加工.dbf">#REF!</definedName>
    <definedName name="卫地" localSheetId="0">#REF!</definedName>
    <definedName name="卫地" localSheetId="2">#REF!</definedName>
    <definedName name="卫地" localSheetId="1">#REF!</definedName>
    <definedName name="卫地" localSheetId="3">#REF!</definedName>
    <definedName name="卫地">#REF!</definedName>
    <definedName name="卫墙" localSheetId="0">#REF!</definedName>
    <definedName name="卫墙" localSheetId="2">#REF!</definedName>
    <definedName name="卫墙" localSheetId="1">#REF!</definedName>
    <definedName name="卫墙" localSheetId="3">#REF!</definedName>
    <definedName name="卫墙">#REF!</definedName>
    <definedName name="卫生间_厨房排水管件安装接驳" localSheetId="0">#REF!</definedName>
    <definedName name="卫生间_厨房排水管件安装接驳" localSheetId="2">#REF!</definedName>
    <definedName name="卫生间_厨房排水管件安装接驳" localSheetId="1">#REF!</definedName>
    <definedName name="卫生间_厨房排水管件安装接驳" localSheetId="3">#REF!</definedName>
    <definedName name="卫生间_厨房排水管件安装接驳">#REF!</definedName>
    <definedName name="卫生间防水东方雨虹" localSheetId="0">#REF!</definedName>
    <definedName name="卫生间防水东方雨虹" localSheetId="2">#REF!</definedName>
    <definedName name="卫生间防水东方雨虹" localSheetId="1">#REF!</definedName>
    <definedName name="卫生间防水东方雨虹" localSheetId="3">#REF!</definedName>
    <definedName name="卫生间防水东方雨虹">#REF!</definedName>
    <definedName name="卫生间搁物台" localSheetId="0">#REF!</definedName>
    <definedName name="卫生间搁物台" localSheetId="2">#REF!</definedName>
    <definedName name="卫生间搁物台" localSheetId="1">#REF!</definedName>
    <definedName name="卫生间搁物台" localSheetId="3">#REF!</definedName>
    <definedName name="卫生间搁物台">#REF!</definedName>
    <definedName name="卫生间镜柜" localSheetId="0">#REF!</definedName>
    <definedName name="卫生间镜柜" localSheetId="2">#REF!</definedName>
    <definedName name="卫生间镜柜" localSheetId="1">#REF!</definedName>
    <definedName name="卫生间镜柜" localSheetId="3">#REF!</definedName>
    <definedName name="卫生间镜柜">#REF!</definedName>
    <definedName name="五">'[14]5'!$B$6:$G$15</definedName>
    <definedName name="西班牙米黄">#REF!</definedName>
    <definedName name="洗手盆及龙头" localSheetId="0">#REF!</definedName>
    <definedName name="洗手盆及龙头" localSheetId="2">#REF!</definedName>
    <definedName name="洗手盆及龙头" localSheetId="1">#REF!</definedName>
    <definedName name="洗手盆及龙头" localSheetId="3">#REF!</definedName>
    <definedName name="洗手盆及龙头">#REF!</definedName>
    <definedName name="洗手盆台面石材安装人工含铁架" localSheetId="0">#REF!</definedName>
    <definedName name="洗手盆台面石材安装人工含铁架" localSheetId="2">#REF!</definedName>
    <definedName name="洗手盆台面石材安装人工含铁架" localSheetId="1">#REF!</definedName>
    <definedName name="洗手盆台面石材安装人工含铁架" localSheetId="3">#REF!</definedName>
    <definedName name="洗手盆台面石材安装人工含铁架">#REF!</definedName>
    <definedName name="洗手盆位开孔磨斜边及粘洗手盆" localSheetId="0">#REF!</definedName>
    <definedName name="洗手盆位开孔磨斜边及粘洗手盆" localSheetId="2">#REF!</definedName>
    <definedName name="洗手盆位开孔磨斜边及粘洗手盆" localSheetId="1">#REF!</definedName>
    <definedName name="洗手盆位开孔磨斜边及粘洗手盆" localSheetId="3">#REF!</definedName>
    <definedName name="洗手盆位开孔磨斜边及粘洗手盆">#REF!</definedName>
    <definedName name="洗手台担水线" localSheetId="0">#REF!</definedName>
    <definedName name="洗手台担水线" localSheetId="2">#REF!</definedName>
    <definedName name="洗手台担水线" localSheetId="1">#REF!</definedName>
    <definedName name="洗手台担水线" localSheetId="3">#REF!</definedName>
    <definedName name="洗手台担水线">#REF!</definedName>
    <definedName name="系数" localSheetId="0">#REF!</definedName>
    <definedName name="系数" localSheetId="2">#REF!</definedName>
    <definedName name="系数" localSheetId="1">#REF!</definedName>
    <definedName name="系数" localSheetId="3">#REF!</definedName>
    <definedName name="系数">#REF!</definedName>
    <definedName name="细石">[5]材料表!$E$16</definedName>
    <definedName name="下限" localSheetId="0">#REF!</definedName>
    <definedName name="下限" localSheetId="2">#REF!</definedName>
    <definedName name="下限" localSheetId="1">#REF!</definedName>
    <definedName name="下限" localSheetId="3">#REF!</definedName>
    <definedName name="下限">#REF!</definedName>
    <definedName name="线管20" localSheetId="0">#REF!</definedName>
    <definedName name="线管20" localSheetId="2">#REF!</definedName>
    <definedName name="线管20" localSheetId="1">#REF!</definedName>
    <definedName name="线管20" localSheetId="3">#REF!</definedName>
    <definedName name="线管20">#REF!</definedName>
    <definedName name="线管25" localSheetId="0">#REF!</definedName>
    <definedName name="线管25" localSheetId="2">#REF!</definedName>
    <definedName name="线管25" localSheetId="1">#REF!</definedName>
    <definedName name="线管25" localSheetId="3">#REF!</definedName>
    <definedName name="线管25">#REF!</definedName>
    <definedName name="消防栓暗门骨架人工" localSheetId="0">#REF!</definedName>
    <definedName name="消防栓暗门骨架人工" localSheetId="2">#REF!</definedName>
    <definedName name="消防栓暗门骨架人工" localSheetId="1">#REF!</definedName>
    <definedName name="消防栓暗门骨架人工" localSheetId="3">#REF!</definedName>
    <definedName name="消防栓暗门骨架人工">#REF!</definedName>
    <definedName name="新西米">#REF!</definedName>
    <definedName name="新西米门套鞋">#REF!</definedName>
    <definedName name="序号">IF('[29]一期-自动报警系统'!#REF!="","",COUNTA('[29]一期-自动报警系统'!#REF!))</definedName>
    <definedName name="檐口大样１" localSheetId="0">#REF!</definedName>
    <definedName name="檐口大样１" localSheetId="2">#REF!</definedName>
    <definedName name="檐口大样１" localSheetId="1">#REF!</definedName>
    <definedName name="檐口大样１" localSheetId="3">#REF!</definedName>
    <definedName name="檐口大样１">#REF!</definedName>
    <definedName name="验收前公区天花安装人工" localSheetId="0">#REF!</definedName>
    <definedName name="验收前公区天花安装人工" localSheetId="2">#REF!</definedName>
    <definedName name="验收前公区天花安装人工" localSheetId="1">#REF!</definedName>
    <definedName name="验收前公区天花安装人工" localSheetId="3">#REF!</definedName>
    <definedName name="验收前公区天花安装人工">#REF!</definedName>
    <definedName name="阳台排水沟" localSheetId="0">#REF!</definedName>
    <definedName name="阳台排水沟" localSheetId="2">#REF!</definedName>
    <definedName name="阳台排水沟" localSheetId="1">#REF!</definedName>
    <definedName name="阳台排水沟" localSheetId="3">#REF!</definedName>
    <definedName name="阳台排水沟">#REF!</definedName>
    <definedName name="阳台陶粒" localSheetId="0">#REF!</definedName>
    <definedName name="阳台陶粒" localSheetId="2">#REF!</definedName>
    <definedName name="阳台陶粒" localSheetId="1">#REF!</definedName>
    <definedName name="阳台陶粒" localSheetId="3">#REF!</definedName>
    <definedName name="阳台陶粒">#REF!</definedName>
    <definedName name="腰筋锚长">[7]内围地梁钢筋说明!$C$20</definedName>
    <definedName name="要求直径">14</definedName>
    <definedName name="页岩砖">[5]材料表!$E$47</definedName>
    <definedName name="一">'[14]1'!$B$4:$G$7</definedName>
    <definedName name="艺术墙纸" localSheetId="0">#REF!</definedName>
    <definedName name="艺术墙纸" localSheetId="2">#REF!</definedName>
    <definedName name="艺术墙纸" localSheetId="1">#REF!</definedName>
    <definedName name="艺术墙纸" localSheetId="3">#REF!</definedName>
    <definedName name="艺术墙纸">#REF!</definedName>
    <definedName name="英国棕">#REF!</definedName>
    <definedName name="英国棕门套鞋">#REF!</definedName>
    <definedName name="应急灯蓄电池" localSheetId="0">#REF!</definedName>
    <definedName name="应急灯蓄电池" localSheetId="2">#REF!</definedName>
    <definedName name="应急灯蓄电池" localSheetId="1">#REF!</definedName>
    <definedName name="应急灯蓄电池" localSheetId="3">#REF!</definedName>
    <definedName name="应急灯蓄电池">#REF!</definedName>
    <definedName name="硬扪皮" localSheetId="0">#REF!</definedName>
    <definedName name="硬扪皮" localSheetId="2">#REF!</definedName>
    <definedName name="硬扪皮" localSheetId="1">#REF!</definedName>
    <definedName name="硬扪皮" localSheetId="3">#REF!</definedName>
    <definedName name="硬扪皮">#REF!</definedName>
    <definedName name="油漆人工">#REF!</definedName>
    <definedName name="浴缸安人工" localSheetId="0">#REF!</definedName>
    <definedName name="浴缸安人工" localSheetId="2">#REF!</definedName>
    <definedName name="浴缸安人工" localSheetId="1">#REF!</definedName>
    <definedName name="浴缸安人工" localSheetId="3">#REF!</definedName>
    <definedName name="浴缸安人工">#REF!</definedName>
    <definedName name="浴缸龙头人工" localSheetId="0">#REF!</definedName>
    <definedName name="浴缸龙头人工" localSheetId="2">#REF!</definedName>
    <definedName name="浴缸龙头人工" localSheetId="1">#REF!</definedName>
    <definedName name="浴缸龙头人工" localSheetId="3">#REF!</definedName>
    <definedName name="浴缸龙头人工">#REF!</definedName>
    <definedName name="浴缸位开孔磨斜边及粘洗手盆" localSheetId="0">#REF!</definedName>
    <definedName name="浴缸位开孔磨斜边及粘洗手盆" localSheetId="2">#REF!</definedName>
    <definedName name="浴缸位开孔磨斜边及粘洗手盆" localSheetId="1">#REF!</definedName>
    <definedName name="浴缸位开孔磨斜边及粘洗手盆" localSheetId="3">#REF!</definedName>
    <definedName name="浴缸位开孔磨斜边及粘洗手盆">#REF!</definedName>
    <definedName name="园建工程量" localSheetId="0">OFFSET(#REF!,,,COUNTA(#REF!),1)</definedName>
    <definedName name="园建工程量" localSheetId="2">OFFSET(#REF!,,,COUNTA(#REF!),1)</definedName>
    <definedName name="园建工程量" localSheetId="1">OFFSET(#REF!,,,COUNTA(#REF!),1)</definedName>
    <definedName name="园建工程量" localSheetId="3">OFFSET(#REF!,,,COUNTA(#REF!),1)</definedName>
    <definedName name="园建工程量">OFFSET(#REF!,,,COUNTA(#REF!),1)</definedName>
    <definedName name="云石胶" localSheetId="0">#REF!</definedName>
    <definedName name="云石胶" localSheetId="2">#REF!</definedName>
    <definedName name="云石胶" localSheetId="1">#REF!</definedName>
    <definedName name="云石胶" localSheetId="3">#REF!</definedName>
    <definedName name="云石胶">#REF!</definedName>
    <definedName name="造型天花安装人工" localSheetId="0">#REF!</definedName>
    <definedName name="造型天花安装人工" localSheetId="2">#REF!</definedName>
    <definedName name="造型天花安装人工" localSheetId="1">#REF!</definedName>
    <definedName name="造型天花安装人工" localSheetId="3">#REF!</definedName>
    <definedName name="造型天花安装人工">#REF!</definedName>
    <definedName name="增补清单1">#REF!</definedName>
    <definedName name="增值税率1" localSheetId="0">#REF!</definedName>
    <definedName name="增值税率1" localSheetId="2">#REF!</definedName>
    <definedName name="增值税率1" localSheetId="1">#REF!</definedName>
    <definedName name="增值税率1" localSheetId="3">#REF!</definedName>
    <definedName name="增值税率1">#REF!</definedName>
    <definedName name="长毛仿牛皮地毯" localSheetId="0">#REF!</definedName>
    <definedName name="长毛仿牛皮地毯" localSheetId="2">#REF!</definedName>
    <definedName name="长毛仿牛皮地毯" localSheetId="1">#REF!</definedName>
    <definedName name="长毛仿牛皮地毯" localSheetId="3">#REF!</definedName>
    <definedName name="长毛仿牛皮地毯">#REF!</definedName>
    <definedName name="长毛浅色地毯" localSheetId="0">#REF!</definedName>
    <definedName name="长毛浅色地毯" localSheetId="2">#REF!</definedName>
    <definedName name="长毛浅色地毯" localSheetId="1">#REF!</definedName>
    <definedName name="长毛浅色地毯" localSheetId="3">#REF!</definedName>
    <definedName name="长毛浅色地毯">#REF!</definedName>
    <definedName name="蒸压粉煤灰砌块">[5]材料表!$E$48</definedName>
    <definedName name="蒸压加气砼砌块">[5]材料表!$E$49</definedName>
    <definedName name="执手">[15]sheet2!$B$8</definedName>
    <definedName name="中砂">[5]材料表!$E$42</definedName>
    <definedName name="柱2" localSheetId="0">#REF!</definedName>
    <definedName name="柱2" localSheetId="2">#REF!</definedName>
    <definedName name="柱2" localSheetId="1">#REF!</definedName>
    <definedName name="柱2" localSheetId="3">#REF!</definedName>
    <definedName name="柱2">#REF!</definedName>
    <definedName name="柱2数量" localSheetId="0">#REF!</definedName>
    <definedName name="柱2数量" localSheetId="2">#REF!</definedName>
    <definedName name="柱2数量" localSheetId="1">#REF!</definedName>
    <definedName name="柱2数量" localSheetId="3">#REF!</definedName>
    <definedName name="柱2数量">#REF!</definedName>
    <definedName name="柱3" localSheetId="0">#REF!</definedName>
    <definedName name="柱3" localSheetId="2">#REF!</definedName>
    <definedName name="柱3" localSheetId="1">#REF!</definedName>
    <definedName name="柱3" localSheetId="3">#REF!</definedName>
    <definedName name="柱3">#REF!</definedName>
    <definedName name="柱3数量" localSheetId="0">#REF!</definedName>
    <definedName name="柱3数量" localSheetId="2">#REF!</definedName>
    <definedName name="柱3数量" localSheetId="1">#REF!</definedName>
    <definedName name="柱3数量" localSheetId="3">#REF!</definedName>
    <definedName name="柱3数量">#REF!</definedName>
    <definedName name="柱4" localSheetId="0">#REF!</definedName>
    <definedName name="柱4" localSheetId="2">#REF!</definedName>
    <definedName name="柱4" localSheetId="1">#REF!</definedName>
    <definedName name="柱4" localSheetId="3">#REF!</definedName>
    <definedName name="柱4">#REF!</definedName>
    <definedName name="柱4数量" localSheetId="0">#REF!</definedName>
    <definedName name="柱4数量" localSheetId="2">#REF!</definedName>
    <definedName name="柱4数量" localSheetId="1">#REF!</definedName>
    <definedName name="柱4数量" localSheetId="3">#REF!</definedName>
    <definedName name="柱4数量">#REF!</definedName>
    <definedName name="转换层_公区现浇砼" localSheetId="0">#REF!</definedName>
    <definedName name="转换层_公区现浇砼" localSheetId="2">#REF!</definedName>
    <definedName name="转换层_公区现浇砼" localSheetId="1">#REF!</definedName>
    <definedName name="转换层_公区现浇砼" localSheetId="3">#REF!</definedName>
    <definedName name="转换层_公区现浇砼">#REF!</definedName>
    <definedName name="紫色艺术墙纸" localSheetId="0">#REF!</definedName>
    <definedName name="紫色艺术墙纸" localSheetId="2">#REF!</definedName>
    <definedName name="紫色艺术墙纸" localSheetId="1">#REF!</definedName>
    <definedName name="紫色艺术墙纸" localSheetId="3">#REF!</definedName>
    <definedName name="紫色艺术墙纸">#REF!</definedName>
    <definedName name="综合费1" localSheetId="0">#REF!</definedName>
    <definedName name="综合费1" localSheetId="2">#REF!</definedName>
    <definedName name="综合费1" localSheetId="1">#REF!</definedName>
    <definedName name="综合费1" localSheetId="3">#REF!</definedName>
    <definedName name="综合费1">#REF!</definedName>
    <definedName name="棕色皮软包" localSheetId="0">#REF!</definedName>
    <definedName name="棕色皮软包" localSheetId="2">#REF!</definedName>
    <definedName name="棕色皮软包" localSheetId="1">#REF!</definedName>
    <definedName name="棕色皮软包" localSheetId="3">#REF!</definedName>
    <definedName name="棕色皮软包">#REF!</definedName>
    <definedName name="足地" localSheetId="0">#REF!</definedName>
    <definedName name="足地" localSheetId="2">#REF!</definedName>
    <definedName name="足地" localSheetId="1">#REF!</definedName>
    <definedName name="足地" localSheetId="3">#REF!</definedName>
    <definedName name="足地">#REF!</definedName>
    <definedName name="最小锚固长度5" localSheetId="0">#REF!</definedName>
    <definedName name="最小锚固长度5" localSheetId="2">#REF!</definedName>
    <definedName name="最小锚固长度5" localSheetId="1">#REF!</definedName>
    <definedName name="最小锚固长度5" localSheetId="3">#REF!</definedName>
    <definedName name="最小锚固长度5">#REF!</definedName>
    <definedName name="座便器" localSheetId="0">#REF!</definedName>
    <definedName name="座便器" localSheetId="2">#REF!</definedName>
    <definedName name="座便器" localSheetId="1">#REF!</definedName>
    <definedName name="座便器" localSheetId="3">#REF!</definedName>
    <definedName name="座便器">#REF!</definedName>
    <definedName name="_xlnm.Print_Area" localSheetId="7">装饰综合单价分析表!$A$1:$O$268</definedName>
    <definedName name="_xlnm.Print_Titles" localSheetId="7">装饰综合单价分析表!$1:$6</definedName>
    <definedName name="采暖40011">#REF!</definedName>
    <definedName name="采暖40012">#REF!</definedName>
    <definedName name="采暖40021">#REF!</definedName>
    <definedName name="采暖40022">[30]S1单价表!#REF!</definedName>
    <definedName name="采暖40031">[30]S1单价表!#REF!</definedName>
    <definedName name="采暖40032">[30]S1单价表!#REF!</definedName>
    <definedName name="采暖40041">[30]S1单价表!#REF!</definedName>
    <definedName name="采暖40042">[30]S1单价表!#REF!</definedName>
    <definedName name="采暖40051">[30]S1单价表!#REF!</definedName>
    <definedName name="采暖40052">[30]S1单价表!#REF!</definedName>
    <definedName name="采暖40061">[30]S1单价表!#REF!</definedName>
    <definedName name="采暖40062">[30]S1单价表!#REF!</definedName>
    <definedName name="采暖40071">[30]S1单价表!#REF!</definedName>
    <definedName name="采暖40072">[30]S1单价表!#REF!</definedName>
    <definedName name="采暖40081">[30]S1单价表!#REF!</definedName>
    <definedName name="采暖40082">[30]S1单价表!#REF!</definedName>
    <definedName name="采暖40091">[30]S1单价表!#REF!</definedName>
    <definedName name="采暖40092">[30]S1单价表!#REF!</definedName>
    <definedName name="采暖40101">[30]S1单价表!#REF!</definedName>
    <definedName name="采暖40102">[30]S1单价表!#REF!</definedName>
    <definedName name="采暖40111">[30]S1单价表!#REF!</definedName>
    <definedName name="采暖40112">[30]S1单价表!#REF!</definedName>
    <definedName name="采暖40121">[30]S1单价表!#REF!</definedName>
    <definedName name="采暖40122">[30]S1单价表!#REF!</definedName>
    <definedName name="采暖40131">[30]S1单价表!#REF!</definedName>
    <definedName name="采暖40132">[30]S1单价表!#REF!</definedName>
    <definedName name="采暖40141">[30]S1单价表!#REF!</definedName>
    <definedName name="采暖40142">[30]S1单价表!#REF!</definedName>
    <definedName name="采暖40151">[30]S1单价表!#REF!</definedName>
    <definedName name="采暖40152">[30]S1单价表!#REF!</definedName>
    <definedName name="采暖40161">[30]S1单价表!#REF!</definedName>
    <definedName name="采暖40162">[30]S1单价表!#REF!</definedName>
    <definedName name="采暖40171">[30]S1单价表!#REF!</definedName>
    <definedName name="采暖40172">[30]S1单价表!#REF!</definedName>
    <definedName name="采暖40181">[30]S1单价表!#REF!</definedName>
    <definedName name="采暖40182">[30]S1单价表!#REF!</definedName>
    <definedName name="采暖40191">[30]S1单价表!#REF!</definedName>
    <definedName name="采暖40192">[30]S1单价表!#REF!</definedName>
    <definedName name="采暖40201">[30]S1单价表!#REF!</definedName>
    <definedName name="采暖40202">[30]S1单价表!#REF!</definedName>
    <definedName name="采暖40211">[30]S1单价表!#REF!</definedName>
    <definedName name="采暖40212">[30]S1单价表!#REF!</definedName>
    <definedName name="采暖40221">[30]S1单价表!#REF!</definedName>
    <definedName name="采暖40222">[30]S1单价表!#REF!</definedName>
    <definedName name="采暖40231">[30]S1单价表!#REF!</definedName>
    <definedName name="采暖40232">[30]S1单价表!#REF!</definedName>
    <definedName name="采暖40241">[30]S1单价表!#REF!</definedName>
    <definedName name="采暖40242">[30]S1单价表!#REF!</definedName>
    <definedName name="采暖40251">[30]S1单价表!#REF!</definedName>
    <definedName name="采暖40252">[30]S1单价表!#REF!</definedName>
    <definedName name="采暖40261">[30]S1单价表!#REF!</definedName>
    <definedName name="采暖40262">[30]S1单价表!#REF!</definedName>
    <definedName name="采暖40271">[30]S1单价表!#REF!</definedName>
    <definedName name="采暖40272">[30]S1单价表!#REF!</definedName>
    <definedName name="采暖40281">[30]S1单价表!#REF!</definedName>
    <definedName name="采暖40282">[30]S1单价表!#REF!</definedName>
    <definedName name="采暖40291">[30]S1单价表!#REF!</definedName>
    <definedName name="采暖40292">[30]S1单价表!#REF!</definedName>
    <definedName name="采暖40301">[30]S1单价表!#REF!</definedName>
    <definedName name="采暖40302">[30]S1单价表!#REF!</definedName>
    <definedName name="采暖40311">[30]S1单价表!#REF!</definedName>
    <definedName name="采暖40312">[30]S1单价表!#REF!</definedName>
    <definedName name="采暖40321">[30]S1单价表!#REF!</definedName>
    <definedName name="采暖40322">[30]S1单价表!#REF!</definedName>
    <definedName name="采暖40331">[30]S1单价表!#REF!</definedName>
    <definedName name="采暖40332">[30]S1单价表!#REF!</definedName>
    <definedName name="采暖40341">[30]S1单价表!#REF!</definedName>
    <definedName name="采暖40342">[30]S1单价表!#REF!</definedName>
    <definedName name="采暖40351">[30]S1单价表!#REF!</definedName>
    <definedName name="采暖40352">[30]S1单价表!#REF!</definedName>
    <definedName name="采暖40361">[30]S1单价表!#REF!</definedName>
    <definedName name="采暖40362">[30]S1单价表!#REF!</definedName>
    <definedName name="采暖40371">[30]S1单价表!#REF!</definedName>
    <definedName name="采暖40372">[30]S1单价表!#REF!</definedName>
    <definedName name="采暖40381">[30]S1单价表!#REF!</definedName>
    <definedName name="采暖40382">[30]S1单价表!#REF!</definedName>
    <definedName name="采暖40391">[30]S1单价表!#REF!</definedName>
    <definedName name="采暖40392">[30]S1单价表!#REF!</definedName>
    <definedName name="采暖40401">[30]S1单价表!#REF!</definedName>
    <definedName name="采暖40402">[30]S1单价表!#REF!</definedName>
    <definedName name="采暖40411">[30]S1单价表!#REF!</definedName>
    <definedName name="采暖40412">[30]S1单价表!#REF!</definedName>
    <definedName name="采暖40421">[30]S1单价表!#REF!</definedName>
    <definedName name="采暖40422">[30]S1单价表!#REF!</definedName>
    <definedName name="采暖40431">[30]S1单价表!#REF!</definedName>
    <definedName name="采暖40432">[30]S1单价表!#REF!</definedName>
    <definedName name="采暖40441">[30]S1单价表!#REF!</definedName>
    <definedName name="采暖40442">[30]S1单价表!#REF!</definedName>
    <definedName name="采暖40451">[30]S1单价表!#REF!</definedName>
    <definedName name="采暖40452">[30]S1单价表!#REF!</definedName>
    <definedName name="采暖40461">[30]S1单价表!#REF!</definedName>
    <definedName name="采暖40462">[30]S1单价表!#REF!</definedName>
    <definedName name="采暖40471">[30]S1单价表!#REF!</definedName>
    <definedName name="采暖40472">[30]S1单价表!#REF!</definedName>
    <definedName name="采暖40481">[30]S1单价表!#REF!</definedName>
    <definedName name="采暖40482">[30]S1单价表!#REF!</definedName>
    <definedName name="采暖40491">[30]S1单价表!#REF!</definedName>
    <definedName name="采暖40492">[30]S1单价表!#REF!</definedName>
    <definedName name="采暖40501">[30]S1单价表!#REF!</definedName>
    <definedName name="采暖40502">[30]S1单价表!#REF!</definedName>
    <definedName name="采暖40511">[30]S1单价表!#REF!</definedName>
    <definedName name="采暖40512">[30]S1单价表!#REF!</definedName>
    <definedName name="采暖40521">[30]S1单价表!#REF!</definedName>
    <definedName name="采暖40522">[30]S1单价表!#REF!</definedName>
    <definedName name="采暖40531">[30]S1单价表!#REF!</definedName>
    <definedName name="采暖40532">[30]S1单价表!#REF!</definedName>
    <definedName name="采暖40541">[30]S1单价表!#REF!</definedName>
    <definedName name="采暖40542">[30]S1单价表!#REF!</definedName>
    <definedName name="采暖40551">[30]S1单价表!#REF!</definedName>
    <definedName name="采暖40552">[30]S1单价表!#REF!</definedName>
    <definedName name="采暖40561">[30]S1单价表!#REF!</definedName>
    <definedName name="采暖40562">[30]S1单价表!#REF!</definedName>
    <definedName name="采暖40571">[30]S1单价表!#REF!</definedName>
    <definedName name="采暖40572">[30]S1单价表!#REF!</definedName>
    <definedName name="采暖40581">[30]S1单价表!#REF!</definedName>
    <definedName name="采暖40582">[30]S1单价表!#REF!</definedName>
    <definedName name="采暖40591">[30]S1单价表!#REF!</definedName>
    <definedName name="采暖40592">[30]S1单价表!#REF!</definedName>
    <definedName name="采暖40601">[30]S1单价表!#REF!</definedName>
    <definedName name="采暖40602">[30]S1单价表!#REF!</definedName>
    <definedName name="采暖40611">[30]S1单价表!#REF!</definedName>
    <definedName name="采暖40612">[30]S1单价表!#REF!</definedName>
    <definedName name="采暖40621">[30]S1单价表!#REF!</definedName>
    <definedName name="采暖40622">[30]S1单价表!#REF!</definedName>
    <definedName name="采暖40631">[30]S1单价表!#REF!</definedName>
    <definedName name="采暖40632">[30]S1单价表!#REF!</definedName>
    <definedName name="采暖N0011">[30]S1单价表!#REF!</definedName>
    <definedName name="采暖N0012">[30]S1单价表!#REF!</definedName>
    <definedName name="采暖N0021">[30]S1单价表!#REF!</definedName>
    <definedName name="采暖N0022">[30]S1单价表!#REF!</definedName>
    <definedName name="采暖N0031">[30]S1单价表!#REF!</definedName>
    <definedName name="采暖N0032">[30]S1单价表!#REF!</definedName>
    <definedName name="采暖N0041">[30]S1单价表!#REF!</definedName>
    <definedName name="采暖N0042">[30]S1单价表!#REF!</definedName>
    <definedName name="采暖N0051">[30]S1单价表!#REF!</definedName>
    <definedName name="采暖N0052">[30]S1单价表!#REF!</definedName>
    <definedName name="采暖N0061">[30]S1单价表!#REF!</definedName>
    <definedName name="采暖N0062">[30]S1单价表!#REF!</definedName>
    <definedName name="采暖N0071">[30]S1单价表!#REF!</definedName>
    <definedName name="采暖N0072">[30]S1单价表!#REF!</definedName>
    <definedName name="采暖N0081">[30]S1单价表!#REF!</definedName>
    <definedName name="采暖N0082">[30]S1单价表!#REF!</definedName>
    <definedName name="采暖N0091">[30]S1单价表!#REF!</definedName>
    <definedName name="采暖N0092">[30]S1单价表!#REF!</definedName>
    <definedName name="采暖N0101">[30]S1单价表!#REF!</definedName>
    <definedName name="采暖N0102">[30]S1单价表!#REF!</definedName>
    <definedName name="采暖N0111">[30]S1单价表!#REF!</definedName>
    <definedName name="采暖N0112">[30]S1单价表!#REF!</definedName>
    <definedName name="采暖N0121">[30]S1单价表!#REF!</definedName>
    <definedName name="采暖N0122">[30]S1单价表!#REF!</definedName>
    <definedName name="采暖N0131">[30]S1单价表!#REF!</definedName>
    <definedName name="采暖N0132">[30]S1单价表!#REF!</definedName>
    <definedName name="采暖N0141">[30]S1单价表!#REF!</definedName>
    <definedName name="采暖N0142">[30]S1单价表!#REF!</definedName>
    <definedName name="采暖N0151">[30]S1单价表!#REF!</definedName>
    <definedName name="采暖N0152">[30]S1单价表!#REF!</definedName>
    <definedName name="采暖N0161">[30]S1单价表!#REF!</definedName>
    <definedName name="采暖N0162">[30]S1单价表!#REF!</definedName>
    <definedName name="采暖N0171">[30]S1单价表!#REF!</definedName>
    <definedName name="采暖N0172">[30]S1单价表!#REF!</definedName>
    <definedName name="采暖N0181">[30]S1单价表!#REF!</definedName>
    <definedName name="采暖N0182">[30]S1单价表!#REF!</definedName>
    <definedName name="采暖N0191">[30]S1单价表!#REF!</definedName>
    <definedName name="采暖N0192">[30]S1单价表!#REF!</definedName>
    <definedName name="采暖N0201">[30]S1单价表!#REF!</definedName>
    <definedName name="采暖N0202">[30]S1单价表!#REF!</definedName>
    <definedName name="采暖N0211">[30]S1单价表!#REF!</definedName>
    <definedName name="采暖N0212">[30]S1单价表!#REF!</definedName>
    <definedName name="采暖N0221">[30]S1单价表!#REF!</definedName>
    <definedName name="采暖N0222">[30]S1单价表!#REF!</definedName>
    <definedName name="采暖N0231">[30]S1单价表!#REF!</definedName>
    <definedName name="采暖N0232">[30]S1单价表!#REF!</definedName>
    <definedName name="采暖N0241">[30]S1单价表!#REF!</definedName>
    <definedName name="采暖N0242">[30]S1单价表!#REF!</definedName>
    <definedName name="采暖N0251">[30]S1单价表!#REF!</definedName>
    <definedName name="采暖N0252">[30]S1单价表!#REF!</definedName>
    <definedName name="采暖N0261">[30]S1单价表!#REF!</definedName>
    <definedName name="采暖N0262">[30]S1单价表!#REF!</definedName>
    <definedName name="采暖N0271">[30]S1单价表!#REF!</definedName>
    <definedName name="采暖N0272">[30]S1单价表!#REF!</definedName>
    <definedName name="采暖N0281">[30]S1单价表!#REF!</definedName>
    <definedName name="采暖N0282">[30]S1单价表!#REF!</definedName>
    <definedName name="采暖N0291">[30]S1单价表!#REF!</definedName>
    <definedName name="采暖N0292">[30]S1单价表!#REF!</definedName>
    <definedName name="采暖N0301">[30]S1单价表!#REF!</definedName>
    <definedName name="采暖N0302">[30]S1单价表!#REF!</definedName>
    <definedName name="采暖N0311">[30]S1单价表!#REF!</definedName>
    <definedName name="采暖N0312">[30]S1单价表!#REF!</definedName>
    <definedName name="采暖N0321">[30]S1单价表!#REF!</definedName>
    <definedName name="采暖N0322">[30]S1单价表!#REF!</definedName>
    <definedName name="采暖N0331">[30]S1单价表!#REF!</definedName>
    <definedName name="采暖N0332">[30]S1单价表!#REF!</definedName>
    <definedName name="采暖N0341">[30]S1单价表!#REF!</definedName>
    <definedName name="采暖N0342">[30]S1单价表!#REF!</definedName>
    <definedName name="采暖N0351">[30]S1单价表!#REF!</definedName>
    <definedName name="采暖N0352">[30]S1单价表!#REF!</definedName>
    <definedName name="采暖N0361">[30]S1单价表!#REF!</definedName>
    <definedName name="采暖N0362">[30]S1单价表!#REF!</definedName>
    <definedName name="采暖N0371">[30]S1单价表!#REF!</definedName>
    <definedName name="采暖N0372">[30]S1单价表!#REF!</definedName>
    <definedName name="采暖N0381">[30]S1单价表!#REF!</definedName>
    <definedName name="采暖N0382">[30]S1单价表!#REF!</definedName>
    <definedName name="采暖N0391">[30]S1单价表!#REF!</definedName>
    <definedName name="采暖N0392">[30]S1单价表!#REF!</definedName>
    <definedName name="采暖N0401">[30]S1单价表!#REF!</definedName>
    <definedName name="采暖N0402">[30]S1单价表!#REF!</definedName>
    <definedName name="采暖N0411">[30]S1单价表!#REF!</definedName>
    <definedName name="采暖N0412">[30]S1单价表!#REF!</definedName>
    <definedName name="采暖N0421">[30]S1单价表!#REF!</definedName>
    <definedName name="采暖N0422">[30]S1单价表!#REF!</definedName>
    <definedName name="采暖N0431">[30]S1单价表!#REF!</definedName>
    <definedName name="采暖N0432">[30]S1单价表!#REF!</definedName>
    <definedName name="采暖N0441">[30]S1单价表!#REF!</definedName>
    <definedName name="采暖N0442">[30]S1单价表!#REF!</definedName>
    <definedName name="采暖N0451">[30]S1单价表!#REF!</definedName>
    <definedName name="采暖N0452">[30]S1单价表!#REF!</definedName>
    <definedName name="采暖N0461">[30]S1单价表!#REF!</definedName>
    <definedName name="采暖N0462">[30]S1单价表!#REF!</definedName>
    <definedName name="采暖N0471">[30]S1单价表!#REF!</definedName>
    <definedName name="采暖N0472">[30]S1单价表!#REF!</definedName>
    <definedName name="采暖N0481">[30]S1单价表!#REF!</definedName>
    <definedName name="采暖N0482">[30]S1单价表!#REF!</definedName>
    <definedName name="采暖N0491">[30]S1单价表!#REF!</definedName>
    <definedName name="采暖N0492">[30]S1单价表!#REF!</definedName>
    <definedName name="单价101" localSheetId="7">#REF!</definedName>
    <definedName name="单价102" localSheetId="7">#REF!</definedName>
    <definedName name="单价103" localSheetId="7">#REF!</definedName>
    <definedName name="单价104" localSheetId="7">#REF!</definedName>
    <definedName name="单价105" localSheetId="7">#REF!</definedName>
    <definedName name="单价106" localSheetId="7">#REF!</definedName>
    <definedName name="单价107" localSheetId="7">#REF!</definedName>
    <definedName name="单价108" localSheetId="7">#REF!</definedName>
    <definedName name="单价109" localSheetId="7">#REF!</definedName>
    <definedName name="单价2001" localSheetId="7">#REF!</definedName>
    <definedName name="单价2002" localSheetId="7">#REF!</definedName>
    <definedName name="单价2003" localSheetId="7">#REF!</definedName>
    <definedName name="单价2004" localSheetId="7">#REF!</definedName>
    <definedName name="单价2005" localSheetId="7">#REF!</definedName>
    <definedName name="单价20050" localSheetId="7">#REF!</definedName>
    <definedName name="单价2006" localSheetId="7">#REF!</definedName>
    <definedName name="单价2007" localSheetId="7">#REF!</definedName>
    <definedName name="单价2008" localSheetId="7">#REF!</definedName>
    <definedName name="单价2009" localSheetId="7">#REF!</definedName>
    <definedName name="单价201" localSheetId="7">#REF!</definedName>
    <definedName name="单价2010" localSheetId="7">#REF!</definedName>
    <definedName name="单价2011" localSheetId="7">#REF!</definedName>
    <definedName name="单价2012" localSheetId="7">#REF!</definedName>
    <definedName name="单价2013" localSheetId="7">#REF!</definedName>
    <definedName name="单价2014" localSheetId="7">#REF!</definedName>
    <definedName name="单价2015" localSheetId="7">#REF!</definedName>
    <definedName name="单价2016" localSheetId="7">#REF!</definedName>
    <definedName name="单价2017" localSheetId="7">#REF!</definedName>
    <definedName name="单价2018" localSheetId="7">#REF!</definedName>
    <definedName name="单价2019" localSheetId="7">#REF!</definedName>
    <definedName name="单价202" localSheetId="7">#REF!</definedName>
    <definedName name="单价2020" localSheetId="7">#REF!</definedName>
    <definedName name="单价2021" localSheetId="7">#REF!</definedName>
    <definedName name="单价2022" localSheetId="7">#REF!</definedName>
    <definedName name="单价2023" localSheetId="7">#REF!</definedName>
    <definedName name="单价2024" localSheetId="7">#REF!</definedName>
    <definedName name="单价2025" localSheetId="7">#REF!</definedName>
    <definedName name="单价2026" localSheetId="7">#REF!</definedName>
    <definedName name="单价2027" localSheetId="7">#REF!</definedName>
    <definedName name="单价2028" localSheetId="7">#REF!</definedName>
    <definedName name="单价2029" localSheetId="7">#REF!</definedName>
    <definedName name="单价203" localSheetId="7">#REF!</definedName>
    <definedName name="单价2030" localSheetId="7">#REF!</definedName>
    <definedName name="单价2031" localSheetId="7">#REF!</definedName>
    <definedName name="单价2032" localSheetId="7">#REF!</definedName>
    <definedName name="单价2033" localSheetId="7">#REF!</definedName>
    <definedName name="单价2034" localSheetId="7">#REF!</definedName>
    <definedName name="单价2035" localSheetId="7">#REF!</definedName>
    <definedName name="单价2036" localSheetId="7">#REF!</definedName>
    <definedName name="单价2037" localSheetId="7">#REF!</definedName>
    <definedName name="单价2038" localSheetId="7">#REF!</definedName>
    <definedName name="单价2039" localSheetId="7">#REF!</definedName>
    <definedName name="单价204" localSheetId="7">#REF!</definedName>
    <definedName name="单价2040" localSheetId="7">#REF!</definedName>
    <definedName name="单价2041" localSheetId="7">#REF!</definedName>
    <definedName name="单价205" localSheetId="7">#REF!</definedName>
    <definedName name="单价2050" localSheetId="7">#REF!</definedName>
    <definedName name="单价206" localSheetId="7">#REF!</definedName>
    <definedName name="单价207" localSheetId="7">#REF!</definedName>
    <definedName name="单价208" localSheetId="7">#REF!</definedName>
    <definedName name="单价209" localSheetId="7">#REF!</definedName>
    <definedName name="单价210" localSheetId="7">#REF!</definedName>
    <definedName name="单价211" localSheetId="7">#REF!</definedName>
    <definedName name="单价212" localSheetId="7">#REF!</definedName>
    <definedName name="单价213" localSheetId="7">#REF!</definedName>
    <definedName name="单价214" localSheetId="7">#REF!</definedName>
    <definedName name="单价215" localSheetId="7">#REF!</definedName>
    <definedName name="单价216" localSheetId="7">#REF!</definedName>
    <definedName name="单价217" localSheetId="7">#REF!</definedName>
    <definedName name="单价2171" localSheetId="7">#REF!</definedName>
    <definedName name="单价218" localSheetId="7">#REF!</definedName>
    <definedName name="单价219" localSheetId="7">#REF!</definedName>
    <definedName name="单价220" localSheetId="7">#REF!</definedName>
    <definedName name="单价221" localSheetId="7">#REF!</definedName>
    <definedName name="单价222" localSheetId="7">#REF!</definedName>
    <definedName name="单价223" localSheetId="7">#REF!</definedName>
    <definedName name="单价224" localSheetId="7">#REF!</definedName>
    <definedName name="单价225" localSheetId="7">#REF!</definedName>
    <definedName name="单价226" localSheetId="7">#REF!</definedName>
    <definedName name="单价227" localSheetId="7">#REF!</definedName>
    <definedName name="单价228" localSheetId="7">#REF!</definedName>
    <definedName name="单价229" localSheetId="7">#REF!</definedName>
    <definedName name="单价230" localSheetId="7">#REF!</definedName>
    <definedName name="单价231" localSheetId="7">#REF!</definedName>
    <definedName name="单价234" localSheetId="7">#REF!</definedName>
    <definedName name="单价235" localSheetId="7">#REF!</definedName>
    <definedName name="单价236" localSheetId="7">#REF!</definedName>
    <definedName name="单价237" localSheetId="7">#REF!</definedName>
    <definedName name="单价238" localSheetId="7">#REF!</definedName>
    <definedName name="单价239" localSheetId="7">#REF!</definedName>
    <definedName name="单价2391" localSheetId="7">#REF!</definedName>
    <definedName name="单价240" localSheetId="7">#REF!</definedName>
    <definedName name="单价241" localSheetId="7">#REF!</definedName>
    <definedName name="单价242" localSheetId="7">#REF!</definedName>
    <definedName name="单价243" localSheetId="7">#REF!</definedName>
    <definedName name="单价244" localSheetId="7">#REF!</definedName>
    <definedName name="单价245" localSheetId="7">#REF!</definedName>
    <definedName name="单价246" localSheetId="7">#REF!</definedName>
    <definedName name="单价247" localSheetId="7">#REF!</definedName>
    <definedName name="单价248" localSheetId="7">#REF!</definedName>
    <definedName name="单价249" localSheetId="7">#REF!</definedName>
    <definedName name="单价250" localSheetId="7">#REF!</definedName>
    <definedName name="单价251" localSheetId="7">#REF!</definedName>
    <definedName name="单价254" localSheetId="7">#REF!</definedName>
    <definedName name="单价255" localSheetId="7">#REF!</definedName>
    <definedName name="单价256" localSheetId="7">#REF!</definedName>
    <definedName name="单价257" localSheetId="7">#REF!</definedName>
    <definedName name="单价258" localSheetId="7">#REF!</definedName>
    <definedName name="单价259" localSheetId="7">#REF!</definedName>
    <definedName name="单价281" localSheetId="7">#REF!</definedName>
    <definedName name="单价282" localSheetId="7">#REF!</definedName>
    <definedName name="单价283" localSheetId="7">#REF!</definedName>
    <definedName name="单价284" localSheetId="7">#REF!</definedName>
    <definedName name="单价285" localSheetId="7">#REF!</definedName>
    <definedName name="单价286" localSheetId="7">#REF!</definedName>
    <definedName name="单价287" localSheetId="7">#REF!</definedName>
    <definedName name="单价301" localSheetId="7">#REF!</definedName>
    <definedName name="单价302" localSheetId="7">#REF!</definedName>
    <definedName name="单价303" localSheetId="7">#REF!</definedName>
    <definedName name="单价304" localSheetId="7">#REF!</definedName>
    <definedName name="单价305" localSheetId="7">#REF!</definedName>
    <definedName name="单价306" localSheetId="7">#REF!</definedName>
    <definedName name="单价307" localSheetId="7">#REF!</definedName>
    <definedName name="单价308" localSheetId="7">#REF!</definedName>
    <definedName name="单价309" localSheetId="7">#REF!</definedName>
    <definedName name="单价310" localSheetId="7">#REF!</definedName>
    <definedName name="单价311" localSheetId="7">#REF!</definedName>
    <definedName name="单价312" localSheetId="7">#REF!</definedName>
    <definedName name="单价313" localSheetId="7">#REF!</definedName>
    <definedName name="单价314" localSheetId="7">#REF!</definedName>
    <definedName name="单价315" localSheetId="7">#REF!</definedName>
    <definedName name="单价401" localSheetId="7">#REF!</definedName>
    <definedName name="单价501" localSheetId="7">#REF!</definedName>
    <definedName name="单价502" localSheetId="7">#REF!</definedName>
    <definedName name="单价503" localSheetId="7">#REF!</definedName>
    <definedName name="单价504" localSheetId="7">#REF!</definedName>
    <definedName name="单价505" localSheetId="7">#REF!</definedName>
    <definedName name="单价506" localSheetId="7">#REF!</definedName>
    <definedName name="单价507" localSheetId="7">#REF!</definedName>
    <definedName name="单价508" localSheetId="7">#REF!</definedName>
    <definedName name="单价509" localSheetId="7">#REF!</definedName>
    <definedName name="单价510" localSheetId="7">#REF!</definedName>
    <definedName name="单价511" localSheetId="7">#REF!</definedName>
    <definedName name="单价601" localSheetId="7">#REF!</definedName>
    <definedName name="单价602" localSheetId="7">#REF!</definedName>
    <definedName name="单价603" localSheetId="7">#REF!</definedName>
    <definedName name="单价606" localSheetId="7">#REF!</definedName>
    <definedName name="单价607" localSheetId="7">#REF!</definedName>
    <definedName name="单价608" localSheetId="7">#REF!</definedName>
    <definedName name="单价609" localSheetId="7">#REF!</definedName>
    <definedName name="单价610" localSheetId="7">#REF!</definedName>
    <definedName name="单价611" localSheetId="7">#REF!</definedName>
    <definedName name="单价612" localSheetId="7">#REF!</definedName>
    <definedName name="单价613" localSheetId="7">#REF!</definedName>
    <definedName name="单价614" localSheetId="7">#REF!</definedName>
    <definedName name="单价615" localSheetId="7">#REF!</definedName>
    <definedName name="单价616" localSheetId="7">#REF!</definedName>
    <definedName name="单价621" localSheetId="7">#REF!</definedName>
    <definedName name="单价622" localSheetId="7">#REF!</definedName>
    <definedName name="单价623" localSheetId="7">#REF!</definedName>
    <definedName name="单价631" localSheetId="7">#REF!</definedName>
    <definedName name="单价632" localSheetId="7">#REF!</definedName>
    <definedName name="单价633" localSheetId="7">#REF!</definedName>
    <definedName name="单价634" localSheetId="7">#REF!</definedName>
    <definedName name="单价635" localSheetId="7">#REF!</definedName>
    <definedName name="单价636" localSheetId="7">#REF!</definedName>
    <definedName name="单价637" localSheetId="7">#REF!</definedName>
    <definedName name="单价638" localSheetId="7">#REF!</definedName>
    <definedName name="单价639" localSheetId="7">#REF!</definedName>
    <definedName name="单价645" localSheetId="7">#REF!</definedName>
    <definedName name="单价646" localSheetId="7">#REF!</definedName>
    <definedName name="单价647" localSheetId="7">#REF!</definedName>
    <definedName name="单价648" localSheetId="7">#REF!</definedName>
    <definedName name="单价649" localSheetId="7">#REF!</definedName>
    <definedName name="单价661" localSheetId="7">#REF!</definedName>
    <definedName name="单价662" localSheetId="7">#REF!</definedName>
    <definedName name="单价663" localSheetId="7">#REF!</definedName>
    <definedName name="单价664" localSheetId="7">#REF!</definedName>
    <definedName name="单价665" localSheetId="7">#REF!</definedName>
    <definedName name="单价666" localSheetId="7">#REF!</definedName>
    <definedName name="单价701" localSheetId="7">#REF!</definedName>
    <definedName name="单价703" localSheetId="7">#REF!</definedName>
    <definedName name="单价704" localSheetId="7">#REF!</definedName>
    <definedName name="单价705" localSheetId="7">#REF!</definedName>
    <definedName name="单价706" localSheetId="7">#REF!</definedName>
    <definedName name="单价711" localSheetId="7">#REF!</definedName>
    <definedName name="单价716" localSheetId="7">#REF!</definedName>
    <definedName name="单价721" localSheetId="7">#REF!</definedName>
    <definedName name="单价722" localSheetId="7">#REF!</definedName>
    <definedName name="单价723" localSheetId="7">#REF!</definedName>
    <definedName name="单价724" localSheetId="7">#REF!</definedName>
    <definedName name="单价725" localSheetId="7">#REF!</definedName>
    <definedName name="单价726" localSheetId="7">#REF!</definedName>
    <definedName name="单价727" localSheetId="7">#REF!</definedName>
    <definedName name="单价728" localSheetId="7">#REF!</definedName>
    <definedName name="单价741" localSheetId="7">#REF!</definedName>
    <definedName name="单价742" localSheetId="7">#REF!</definedName>
    <definedName name="单价743" localSheetId="7">#REF!</definedName>
    <definedName name="单价744" localSheetId="7">#REF!</definedName>
    <definedName name="单价745" localSheetId="7">#REF!</definedName>
    <definedName name="单价801" localSheetId="7">#REF!</definedName>
    <definedName name="单价802" localSheetId="7">#REF!</definedName>
    <definedName name="单价803" localSheetId="7">#REF!</definedName>
    <definedName name="单价804" localSheetId="7">#REF!</definedName>
    <definedName name="单价805" localSheetId="7">#REF!</definedName>
    <definedName name="单价806" localSheetId="7">#REF!</definedName>
    <definedName name="单价821" localSheetId="7">#REF!</definedName>
    <definedName name="单价822" localSheetId="7">#REF!</definedName>
    <definedName name="单价823" localSheetId="7">#REF!</definedName>
    <definedName name="单价824" localSheetId="7">#REF!</definedName>
    <definedName name="单价825" localSheetId="7">#REF!</definedName>
    <definedName name="单价826" localSheetId="7">#REF!</definedName>
    <definedName name="单价827" localSheetId="7">#REF!</definedName>
    <definedName name="单价828" localSheetId="7">#REF!</definedName>
    <definedName name="单价829" localSheetId="7">#REF!</definedName>
    <definedName name="给水10011">#REF!</definedName>
    <definedName name="给水10012">#REF!</definedName>
    <definedName name="给水10013">#REF!</definedName>
    <definedName name="给水1001A">#REF!</definedName>
    <definedName name="给水10021">#REF!</definedName>
    <definedName name="给水10022">#REF!</definedName>
    <definedName name="给水10031">#REF!</definedName>
    <definedName name="给水10032">#REF!</definedName>
    <definedName name="给水10041">#REF!</definedName>
    <definedName name="给水10042">#REF!</definedName>
    <definedName name="给水10051">#REF!</definedName>
    <definedName name="给水10052">#REF!</definedName>
    <definedName name="给水10061">[30]S1单价表!#REF!</definedName>
    <definedName name="给水10062">[30]S1单价表!#REF!</definedName>
    <definedName name="给水10071">[30]S1单价表!#REF!</definedName>
    <definedName name="给水10072">[30]S1单价表!#REF!</definedName>
    <definedName name="给水10081">#REF!</definedName>
    <definedName name="给水10082">#REF!</definedName>
    <definedName name="给水10091">#REF!</definedName>
    <definedName name="给水10092">#REF!</definedName>
    <definedName name="给水10101">#REF!</definedName>
    <definedName name="给水10102">#REF!</definedName>
    <definedName name="给水10111">#REF!</definedName>
    <definedName name="给水10112">#REF!</definedName>
    <definedName name="给水10121">#REF!</definedName>
    <definedName name="给水10122">#REF!</definedName>
    <definedName name="给水10131">[30]S1单价表!#REF!</definedName>
    <definedName name="给水10132">[30]S1单价表!#REF!</definedName>
    <definedName name="给水10141">[30]S1单价表!#REF!</definedName>
    <definedName name="给水10142">[30]S1单价表!#REF!</definedName>
    <definedName name="给水10151">#REF!</definedName>
    <definedName name="给水10152">#REF!</definedName>
    <definedName name="给水10161">#REF!</definedName>
    <definedName name="给水10162">#REF!</definedName>
    <definedName name="给水10171">#REF!</definedName>
    <definedName name="给水10172">#REF!</definedName>
    <definedName name="给水10181">#REF!</definedName>
    <definedName name="给水10182">#REF!</definedName>
    <definedName name="给水10191">[30]S1单价表!#REF!</definedName>
    <definedName name="给水10192">[30]S1单价表!#REF!</definedName>
    <definedName name="给水10201">#REF!</definedName>
    <definedName name="给水10202">#REF!</definedName>
    <definedName name="给水10211">#REF!</definedName>
    <definedName name="给水10212">#REF!</definedName>
    <definedName name="给水10221">#REF!</definedName>
    <definedName name="给水10222">#REF!</definedName>
    <definedName name="给水10231">#REF!</definedName>
    <definedName name="给水10232">#REF!</definedName>
    <definedName name="给水10241">#REF!</definedName>
    <definedName name="给水10242">#REF!</definedName>
    <definedName name="给水10251">#REF!</definedName>
    <definedName name="给水10252">#REF!</definedName>
    <definedName name="给水10261">#REF!</definedName>
    <definedName name="给水10262">#REF!</definedName>
    <definedName name="给水10271">#REF!</definedName>
    <definedName name="给水10272">#REF!</definedName>
    <definedName name="给水10281">#REF!</definedName>
    <definedName name="给水10282">#REF!</definedName>
    <definedName name="给水10291">#REF!</definedName>
    <definedName name="给水10292">#REF!</definedName>
    <definedName name="给水10301">#REF!</definedName>
    <definedName name="给水10302">#REF!</definedName>
    <definedName name="给水10311">#REF!</definedName>
    <definedName name="给水10312">#REF!</definedName>
    <definedName name="给水10321">#REF!</definedName>
    <definedName name="给水10322">#REF!</definedName>
    <definedName name="给水10331">#REF!</definedName>
    <definedName name="给水10332">#REF!</definedName>
    <definedName name="给水10341">#REF!</definedName>
    <definedName name="给水10342">#REF!</definedName>
    <definedName name="给水10351">#REF!</definedName>
    <definedName name="给水10352">#REF!</definedName>
    <definedName name="给水10361">#REF!</definedName>
    <definedName name="给水10362">#REF!</definedName>
    <definedName name="给水10371">#REF!</definedName>
    <definedName name="给水10372">#REF!</definedName>
    <definedName name="给水10381">#REF!</definedName>
    <definedName name="给水10382">#REF!</definedName>
    <definedName name="给水10391">#REF!</definedName>
    <definedName name="给水10392">#REF!</definedName>
    <definedName name="给水10401">#REF!</definedName>
    <definedName name="给水10402">#REF!</definedName>
    <definedName name="给水10411">#REF!</definedName>
    <definedName name="给水10412">#REF!</definedName>
    <definedName name="给水10421">#REF!</definedName>
    <definedName name="给水10422">#REF!</definedName>
    <definedName name="给水10431">#REF!</definedName>
    <definedName name="给水10432">#REF!</definedName>
    <definedName name="给水10441">#REF!</definedName>
    <definedName name="给水10442">#REF!</definedName>
    <definedName name="给水10451">#REF!</definedName>
    <definedName name="给水10452">#REF!</definedName>
    <definedName name="给水10461">#REF!</definedName>
    <definedName name="给水10462">#REF!</definedName>
    <definedName name="给水10471">#REF!</definedName>
    <definedName name="给水10472">#REF!</definedName>
    <definedName name="给水10481">#REF!</definedName>
    <definedName name="给水10482">#REF!</definedName>
    <definedName name="给水10491">#REF!</definedName>
    <definedName name="给水10492">#REF!</definedName>
    <definedName name="给水10501">#REF!</definedName>
    <definedName name="给水10502">#REF!</definedName>
    <definedName name="给水10511">#REF!</definedName>
    <definedName name="给水10512">#REF!</definedName>
    <definedName name="给水10521">#REF!</definedName>
    <definedName name="给水10522">#REF!</definedName>
    <definedName name="给水10531">#REF!</definedName>
    <definedName name="给水10532">#REF!</definedName>
    <definedName name="给水10541">#REF!</definedName>
    <definedName name="给水10542">#REF!</definedName>
    <definedName name="给水10551">#REF!</definedName>
    <definedName name="给水10552">#REF!</definedName>
    <definedName name="给水10561">#REF!</definedName>
    <definedName name="给水10562">#REF!</definedName>
    <definedName name="给水10571">#REF!</definedName>
    <definedName name="给水10572">#REF!</definedName>
    <definedName name="给水10581">#REF!</definedName>
    <definedName name="给水10582">#REF!</definedName>
    <definedName name="给水10591">#REF!</definedName>
    <definedName name="给水10592">#REF!</definedName>
    <definedName name="给水10601">#REF!</definedName>
    <definedName name="给水10602">#REF!</definedName>
    <definedName name="给水10611">#REF!</definedName>
    <definedName name="给水10612">#REF!</definedName>
    <definedName name="给水10621">#REF!</definedName>
    <definedName name="给水10622">#REF!</definedName>
    <definedName name="给水10631">#REF!</definedName>
    <definedName name="给水10632">#REF!</definedName>
    <definedName name="给水10641">#REF!</definedName>
    <definedName name="给水10642">#REF!</definedName>
    <definedName name="给水10651">#REF!</definedName>
    <definedName name="给水10652">#REF!</definedName>
    <definedName name="给水10661">#REF!</definedName>
    <definedName name="给水10662">#REF!</definedName>
    <definedName name="给水10671">#REF!</definedName>
    <definedName name="给水10672">#REF!</definedName>
    <definedName name="给水10681">#REF!</definedName>
    <definedName name="给水10682">#REF!</definedName>
    <definedName name="给水10691">#REF!</definedName>
    <definedName name="给水10692">#REF!</definedName>
    <definedName name="给水10701">#REF!</definedName>
    <definedName name="给水10702">#REF!</definedName>
    <definedName name="给水10711">#REF!</definedName>
    <definedName name="给水10712">#REF!</definedName>
    <definedName name="给水10721">#REF!</definedName>
    <definedName name="给水10722">#REF!</definedName>
    <definedName name="给水10731">#REF!</definedName>
    <definedName name="给水10732">#REF!</definedName>
    <definedName name="给水10741">#REF!</definedName>
    <definedName name="给水10742">#REF!</definedName>
    <definedName name="给水10751">#REF!</definedName>
    <definedName name="给水10752">#REF!</definedName>
    <definedName name="给水10761">#REF!</definedName>
    <definedName name="给水10762">#REF!</definedName>
    <definedName name="给水10771">#REF!</definedName>
    <definedName name="给水10772">#REF!</definedName>
    <definedName name="给水10781">#REF!</definedName>
    <definedName name="给水10782">#REF!</definedName>
    <definedName name="给水10791">#REF!</definedName>
    <definedName name="给水10792">#REF!</definedName>
    <definedName name="给水10801">#REF!</definedName>
    <definedName name="给水10802">#REF!</definedName>
    <definedName name="给水10811">#REF!</definedName>
    <definedName name="给水10812">#REF!</definedName>
    <definedName name="给水10821">#REF!</definedName>
    <definedName name="给水10822">#REF!</definedName>
    <definedName name="给水10831">#REF!</definedName>
    <definedName name="给水10832">#REF!</definedName>
    <definedName name="给水10841">#REF!</definedName>
    <definedName name="给水10842">#REF!</definedName>
    <definedName name="给水10851">#REF!</definedName>
    <definedName name="给水10852">#REF!</definedName>
    <definedName name="给水10861">#REF!</definedName>
    <definedName name="给水10862">#REF!</definedName>
    <definedName name="给水10871">#REF!</definedName>
    <definedName name="给水10872">#REF!</definedName>
    <definedName name="给水10881">#REF!</definedName>
    <definedName name="给水10882">#REF!</definedName>
    <definedName name="给水10891">#REF!</definedName>
    <definedName name="给水10892">#REF!</definedName>
    <definedName name="给水10901">#REF!</definedName>
    <definedName name="给水10902">#REF!</definedName>
    <definedName name="给水10911">#REF!</definedName>
    <definedName name="给水10912">#REF!</definedName>
    <definedName name="给水10921">#REF!</definedName>
    <definedName name="给水10922">#REF!</definedName>
    <definedName name="给水10931">#REF!</definedName>
    <definedName name="给水10932">#REF!</definedName>
    <definedName name="给水10941">#REF!</definedName>
    <definedName name="给水10942">#REF!</definedName>
    <definedName name="给水10951">#REF!</definedName>
    <definedName name="给水10952">#REF!</definedName>
    <definedName name="给水10961">#REF!</definedName>
    <definedName name="给水10962">#REF!</definedName>
    <definedName name="给水10971">#REF!</definedName>
    <definedName name="给水10972">#REF!</definedName>
    <definedName name="给水10981">#REF!</definedName>
    <definedName name="给水10982">#REF!</definedName>
    <definedName name="给水10991">#REF!</definedName>
    <definedName name="给水10992">#REF!</definedName>
    <definedName name="给水11001">#REF!</definedName>
    <definedName name="给水11002">#REF!</definedName>
    <definedName name="给水11011">#REF!</definedName>
    <definedName name="给水11012">#REF!</definedName>
    <definedName name="给水11021">#REF!</definedName>
    <definedName name="给水11022">#REF!</definedName>
    <definedName name="给水11031">#REF!</definedName>
    <definedName name="给水11032">#REF!</definedName>
    <definedName name="给水11041">#REF!</definedName>
    <definedName name="给水11042">#REF!</definedName>
    <definedName name="给水11051">[30]S1单价表!#REF!</definedName>
    <definedName name="给水11052">[30]S1单价表!#REF!</definedName>
    <definedName name="给水11061">[30]S1单价表!#REF!</definedName>
    <definedName name="给水11062">[30]S1单价表!#REF!</definedName>
    <definedName name="给水11071">[30]S1单价表!#REF!</definedName>
    <definedName name="给水11072">[30]S1单价表!#REF!</definedName>
    <definedName name="给水11081">[30]S1单价表!#REF!</definedName>
    <definedName name="给水11082">[30]S1单价表!#REF!</definedName>
    <definedName name="给水11091">[30]S1单价表!#REF!</definedName>
    <definedName name="给水11092">[30]S1单价表!#REF!</definedName>
    <definedName name="给水11101">#REF!</definedName>
    <definedName name="给水11102">#REF!</definedName>
    <definedName name="给水11111">#REF!</definedName>
    <definedName name="给水11112">#REF!</definedName>
    <definedName name="给水11121">#REF!</definedName>
    <definedName name="给水11122">#REF!</definedName>
    <definedName name="给水11131">#REF!</definedName>
    <definedName name="给水11132">#REF!</definedName>
    <definedName name="给水11141">#REF!</definedName>
    <definedName name="给水11142">#REF!</definedName>
    <definedName name="给水11151">#REF!</definedName>
    <definedName name="给水11152">#REF!</definedName>
    <definedName name="给水11161">#REF!</definedName>
    <definedName name="给水11162">#REF!</definedName>
    <definedName name="给水11171">#REF!</definedName>
    <definedName name="给水11172">#REF!</definedName>
    <definedName name="给水11181">#REF!</definedName>
    <definedName name="给水11182">#REF!</definedName>
    <definedName name="给水11191">#REF!</definedName>
    <definedName name="给水11192">#REF!</definedName>
    <definedName name="给水20042">[30]S1单价表!#REF!</definedName>
    <definedName name="给水补0011">#REF!</definedName>
    <definedName name="给水补0012">#REF!</definedName>
    <definedName name="给水补0021">[30]S1单价表!#REF!</definedName>
    <definedName name="给水补0022">[30]S1单价表!#REF!</definedName>
    <definedName name="给水补0031">[30]S1单价表!#REF!</definedName>
    <definedName name="给水补0032">[30]S1单价表!#REF!</definedName>
    <definedName name="给水补0041">[30]S1单价表!#REF!</definedName>
    <definedName name="给水补0042">[30]S1单价表!#REF!</definedName>
    <definedName name="给水补0051">[30]S1单价表!#REF!</definedName>
    <definedName name="给水补0052">[30]S1单价表!#REF!</definedName>
    <definedName name="给水补0061">[30]S1单价表!#REF!</definedName>
    <definedName name="给水补0062">[30]S1单价表!#REF!</definedName>
    <definedName name="热水R0011">[30]S1单价表!#REF!</definedName>
    <definedName name="热水R0012">[30]S1单价表!#REF!</definedName>
    <definedName name="热水R0021">[30]S1单价表!#REF!</definedName>
    <definedName name="热水R0022">[30]S1单价表!#REF!</definedName>
    <definedName name="热水R0031">[30]S1单价表!#REF!</definedName>
    <definedName name="热水R0032">[30]S1单价表!#REF!</definedName>
    <definedName name="热水R0041">[30]S1单价表!#REF!</definedName>
    <definedName name="热水R0042">[30]S1单价表!#REF!</definedName>
    <definedName name="热水R0051">[30]S1单价表!#REF!</definedName>
    <definedName name="热水R0052">[30]S1单价表!#REF!</definedName>
    <definedName name="热水R0061">[30]S1单价表!#REF!</definedName>
    <definedName name="热水R0062">[30]S1单价表!#REF!</definedName>
    <definedName name="热水R0071">[30]S1单价表!#REF!</definedName>
    <definedName name="热水R0072">[30]S1单价表!#REF!</definedName>
    <definedName name="热水R0081">[30]S1单价表!#REF!</definedName>
    <definedName name="热水R0082">[30]S1单价表!#REF!</definedName>
    <definedName name="热水R0091">[30]S1单价表!#REF!</definedName>
    <definedName name="热水R0092">[30]S1单价表!#REF!</definedName>
    <definedName name="热水R0101">[30]S1单价表!#REF!</definedName>
    <definedName name="热水R0102">[30]S1单价表!#REF!</definedName>
    <definedName name="热水R0111">[30]S1单价表!#REF!</definedName>
    <definedName name="热水R0112">[30]S1单价表!#REF!</definedName>
    <definedName name="热水R0121">[30]S1单价表!#REF!</definedName>
    <definedName name="热水R0122">[30]S1单价表!#REF!</definedName>
    <definedName name="热水R0131">[30]S1单价表!#REF!</definedName>
    <definedName name="热水R0132">[30]S1单价表!#REF!</definedName>
    <definedName name="热水R0141">[30]S1单价表!#REF!</definedName>
    <definedName name="热水R0142">[30]S1单价表!#REF!</definedName>
    <definedName name="热水R0151">[30]S1单价表!#REF!</definedName>
    <definedName name="热水R0152">[30]S1单价表!#REF!</definedName>
    <definedName name="热水R0161">[30]S1单价表!#REF!</definedName>
    <definedName name="热水R0162">[30]S1单价表!#REF!</definedName>
    <definedName name="热水R0171">[30]S1单价表!#REF!</definedName>
    <definedName name="热水R0172">[30]S1单价表!#REF!</definedName>
    <definedName name="热水R0181">[30]S1单价表!#REF!</definedName>
    <definedName name="热水R0182">[30]S1单价表!#REF!</definedName>
    <definedName name="热水R0191">[30]S1单价表!#REF!</definedName>
    <definedName name="热水R0192">[30]S1单价表!#REF!</definedName>
    <definedName name="热水R0201">[30]S1单价表!#REF!</definedName>
    <definedName name="热水R0202">[30]S1单价表!#REF!</definedName>
    <definedName name="热水R0211">[30]S1单价表!#REF!</definedName>
    <definedName name="热水R0212">[30]S1单价表!#REF!</definedName>
    <definedName name="热水R0221">[30]S1单价表!#REF!</definedName>
    <definedName name="热水R0222">[30]S1单价表!#REF!</definedName>
    <definedName name="热水R0231">[30]S1单价表!#REF!</definedName>
    <definedName name="热水R0232">[30]S1单价表!#REF!</definedName>
    <definedName name="热水R0241">[30]S1单价表!#REF!</definedName>
    <definedName name="热水R0242">[30]S1单价表!#REF!</definedName>
    <definedName name="热水R0251">[30]S1单价表!#REF!</definedName>
    <definedName name="热水R0252">[30]S1单价表!#REF!</definedName>
    <definedName name="热水R0261">[30]S1单价表!#REF!</definedName>
    <definedName name="热水R0262">[30]S1单价表!#REF!</definedName>
    <definedName name="热水R0271">[30]S1单价表!#REF!</definedName>
    <definedName name="热水R0272">[30]S1单价表!#REF!</definedName>
    <definedName name="热水R0281">[30]S1单价表!#REF!</definedName>
    <definedName name="热水R0282">[30]S1单价表!#REF!</definedName>
    <definedName name="热水R0291">[30]S1单价表!#REF!</definedName>
    <definedName name="热水R0292">[30]S1单价表!#REF!</definedName>
    <definedName name="热水R0301">[30]S1单价表!#REF!</definedName>
    <definedName name="热水R0302">[30]S1单价表!#REF!</definedName>
    <definedName name="热水R0311">[30]S1单价表!#REF!</definedName>
    <definedName name="热水R0312">[30]S1单价表!#REF!</definedName>
    <definedName name="热水R0321">[30]S1单价表!#REF!</definedName>
    <definedName name="热水R0322">[30]S1单价表!#REF!</definedName>
    <definedName name="热水R0331">[30]S1单价表!#REF!</definedName>
    <definedName name="热水R0332">[30]S1单价表!#REF!</definedName>
    <definedName name="土建10001" localSheetId="7">#REF!</definedName>
    <definedName name="土建10002" localSheetId="7">#REF!</definedName>
    <definedName name="土建10003" localSheetId="7">#REF!</definedName>
    <definedName name="土建10004" localSheetId="7">#REF!</definedName>
    <definedName name="土建10005" localSheetId="7">#REF!</definedName>
    <definedName name="土建10006" localSheetId="7">#REF!</definedName>
    <definedName name="土建10007" localSheetId="7">#REF!</definedName>
    <definedName name="土建10008" localSheetId="7">#REF!</definedName>
    <definedName name="土建10009" localSheetId="7">#REF!</definedName>
    <definedName name="土建10010" localSheetId="7">#REF!</definedName>
    <definedName name="土建10011" localSheetId="7">#REF!</definedName>
    <definedName name="土建2046." localSheetId="7">#REF!</definedName>
    <definedName name="土建21001" localSheetId="7">#REF!</definedName>
    <definedName name="土建21002" localSheetId="7">#REF!</definedName>
    <definedName name="土建21003" localSheetId="7">#REF!</definedName>
    <definedName name="土建21004" localSheetId="7">#REF!</definedName>
    <definedName name="土建21005" localSheetId="7">#REF!</definedName>
    <definedName name="土建21006" localSheetId="7">#REF!</definedName>
    <definedName name="土建21007" localSheetId="7">#REF!</definedName>
    <definedName name="土建21008" localSheetId="7">#REF!</definedName>
    <definedName name="土建21009" localSheetId="7">#REF!</definedName>
    <definedName name="土建21010" localSheetId="7">#REF!</definedName>
    <definedName name="土建21011" localSheetId="7">#REF!</definedName>
    <definedName name="土建21012" localSheetId="7">#REF!</definedName>
    <definedName name="土建21013" localSheetId="7">#REF!</definedName>
    <definedName name="土建21014" localSheetId="7">#REF!</definedName>
    <definedName name="土建21015" localSheetId="7">#REF!</definedName>
    <definedName name="土建21016" localSheetId="7">#REF!</definedName>
    <definedName name="土建21017" localSheetId="7">#REF!</definedName>
    <definedName name="土建21018" localSheetId="7">#REF!</definedName>
    <definedName name="土建21019" localSheetId="7">#REF!</definedName>
    <definedName name="土建21020" localSheetId="7">#REF!</definedName>
    <definedName name="土建21021" localSheetId="7">#REF!</definedName>
    <definedName name="土建21022" localSheetId="7">#REF!</definedName>
    <definedName name="土建21023" localSheetId="7">#REF!</definedName>
    <definedName name="土建21024" localSheetId="7">#REF!</definedName>
    <definedName name="土建21025" localSheetId="7">#REF!</definedName>
    <definedName name="土建21026" localSheetId="7">#REF!</definedName>
    <definedName name="土建21027" localSheetId="7">#REF!</definedName>
    <definedName name="土建21028" localSheetId="7">#REF!</definedName>
    <definedName name="土建21029" localSheetId="7">#REF!</definedName>
    <definedName name="土建21030" localSheetId="7">#REF!</definedName>
    <definedName name="土建21031" localSheetId="7">#REF!</definedName>
    <definedName name="土建21032" localSheetId="7">#REF!</definedName>
    <definedName name="土建21033" localSheetId="7">#REF!</definedName>
    <definedName name="土建21034" localSheetId="7">#REF!</definedName>
    <definedName name="土建21035" localSheetId="7">#REF!</definedName>
    <definedName name="土建21036" localSheetId="7">#REF!</definedName>
    <definedName name="土建21037" localSheetId="7">#REF!</definedName>
    <definedName name="土建21038" localSheetId="7">#REF!</definedName>
    <definedName name="土建21039" localSheetId="7">#REF!</definedName>
    <definedName name="土建21040" localSheetId="7">#REF!</definedName>
    <definedName name="土建21041" localSheetId="7">#REF!</definedName>
    <definedName name="土建21042" localSheetId="7">#REF!</definedName>
    <definedName name="土建21043" localSheetId="7">#REF!</definedName>
    <definedName name="土建21044" localSheetId="7">#REF!</definedName>
    <definedName name="土建21045" localSheetId="7">#REF!</definedName>
    <definedName name="土建21046" localSheetId="7">#REF!</definedName>
    <definedName name="土建21047" localSheetId="7">#REF!</definedName>
    <definedName name="土建21048" localSheetId="7">#REF!</definedName>
    <definedName name="土建21049" localSheetId="7">#REF!</definedName>
    <definedName name="土建21050" localSheetId="7">#REF!</definedName>
    <definedName name="土建21051" localSheetId="7">#REF!</definedName>
    <definedName name="土建21052" localSheetId="7">#REF!</definedName>
    <definedName name="土建21053" localSheetId="7">#REF!</definedName>
    <definedName name="土建21054" localSheetId="7">#REF!</definedName>
    <definedName name="土建21055" localSheetId="7">#REF!</definedName>
    <definedName name="土建21056" localSheetId="7">#REF!</definedName>
    <definedName name="土建21057" localSheetId="7">#REF!</definedName>
    <definedName name="土建21058" localSheetId="7">#REF!</definedName>
    <definedName name="土建21059" localSheetId="7">#REF!</definedName>
    <definedName name="土建21060" localSheetId="7">#REF!</definedName>
    <definedName name="土建21061" localSheetId="7">#REF!</definedName>
    <definedName name="土建21062" localSheetId="7">#REF!</definedName>
    <definedName name="土建21063" localSheetId="7">#REF!</definedName>
    <definedName name="土建21064" localSheetId="7">#REF!</definedName>
    <definedName name="土建21065" localSheetId="7">#REF!</definedName>
    <definedName name="土建21066" localSheetId="7">#REF!</definedName>
    <definedName name="土建21067" localSheetId="7">#REF!</definedName>
    <definedName name="土建21068" localSheetId="7">#REF!</definedName>
    <definedName name="土建21069" localSheetId="7">#REF!</definedName>
    <definedName name="土建21070" localSheetId="7">#REF!</definedName>
    <definedName name="土建21071" localSheetId="7">#REF!</definedName>
    <definedName name="土建21072" localSheetId="7">#REF!</definedName>
    <definedName name="土建21073" localSheetId="7">#REF!</definedName>
    <definedName name="土建21074" localSheetId="7">#REF!</definedName>
    <definedName name="土建21075" localSheetId="7">#REF!</definedName>
    <definedName name="土建21076" localSheetId="7">#REF!</definedName>
    <definedName name="土建21077" localSheetId="7">#REF!</definedName>
    <definedName name="土建21078" localSheetId="7">#REF!</definedName>
    <definedName name="土建21079" localSheetId="7">#REF!</definedName>
    <definedName name="土建21080" localSheetId="7">#REF!</definedName>
    <definedName name="土建21081" localSheetId="7">#REF!</definedName>
    <definedName name="土建21082" localSheetId="7">#REF!</definedName>
    <definedName name="土建21083" localSheetId="7">#REF!</definedName>
    <definedName name="土建21084" localSheetId="7">#REF!</definedName>
    <definedName name="土建21085" localSheetId="7">#REF!</definedName>
    <definedName name="土建21086" localSheetId="7">#REF!</definedName>
    <definedName name="土建21087" localSheetId="7">#REF!</definedName>
    <definedName name="土建21088" localSheetId="7">#REF!</definedName>
    <definedName name="土建21089" localSheetId="7">#REF!</definedName>
    <definedName name="土建21090" localSheetId="7">#REF!</definedName>
    <definedName name="土建21091" localSheetId="7">#REF!</definedName>
    <definedName name="土建21092" localSheetId="7">#REF!</definedName>
    <definedName name="土建21093" localSheetId="7">#REF!</definedName>
    <definedName name="土建21094" localSheetId="7">#REF!</definedName>
    <definedName name="土建21095" localSheetId="7">#REF!</definedName>
    <definedName name="土建21096" localSheetId="7">#REF!</definedName>
    <definedName name="土建21097" localSheetId="7">#REF!</definedName>
    <definedName name="土建21098" localSheetId="7">#REF!</definedName>
    <definedName name="土建21099" localSheetId="7">#REF!</definedName>
    <definedName name="土建21100" localSheetId="7">#REF!</definedName>
    <definedName name="土建21101" localSheetId="7">#REF!</definedName>
    <definedName name="土建21101." localSheetId="7">#REF!</definedName>
    <definedName name="土建22001" localSheetId="7">#REF!</definedName>
    <definedName name="土建22002" localSheetId="7">#REF!</definedName>
    <definedName name="土建22003" localSheetId="7">#REF!</definedName>
    <definedName name="土建22004" localSheetId="7">#REF!</definedName>
    <definedName name="土建22005" localSheetId="7">#REF!</definedName>
    <definedName name="土建22006" localSheetId="7">#REF!</definedName>
    <definedName name="土建22007" localSheetId="7">#REF!</definedName>
    <definedName name="土建22008" localSheetId="7">#REF!</definedName>
    <definedName name="土建22009" localSheetId="7">#REF!</definedName>
    <definedName name="土建22010" localSheetId="7">#REF!</definedName>
    <definedName name="土建23001" localSheetId="7">#REF!</definedName>
    <definedName name="土建23002" localSheetId="7">#REF!</definedName>
    <definedName name="土建23003" localSheetId="7">#REF!</definedName>
    <definedName name="土建23004" localSheetId="7">#REF!</definedName>
    <definedName name="土建23005" localSheetId="7">#REF!</definedName>
    <definedName name="土建23006" localSheetId="7">#REF!</definedName>
    <definedName name="土建23007" localSheetId="7">#REF!</definedName>
    <definedName name="土建23008" localSheetId="7">#REF!</definedName>
    <definedName name="土建23009" localSheetId="7">#REF!</definedName>
    <definedName name="土建23010" localSheetId="7">#REF!</definedName>
    <definedName name="土建23011" localSheetId="7">#REF!</definedName>
    <definedName name="土建23012" localSheetId="7">#REF!</definedName>
    <definedName name="土建23013" localSheetId="7">#REF!</definedName>
    <definedName name="土建23014" localSheetId="7">#REF!</definedName>
    <definedName name="土建23015" localSheetId="7">#REF!</definedName>
    <definedName name="土建23016" localSheetId="7">#REF!</definedName>
    <definedName name="土建23017" localSheetId="7">#REF!</definedName>
    <definedName name="土建23018" localSheetId="7">#REF!</definedName>
    <definedName name="土建23019" localSheetId="7">#REF!</definedName>
    <definedName name="土建23020" localSheetId="7">#REF!</definedName>
    <definedName name="土建23021" localSheetId="7">#REF!</definedName>
    <definedName name="土建23022" localSheetId="7">#REF!</definedName>
    <definedName name="土建23023" localSheetId="7">#REF!</definedName>
    <definedName name="土建23024" localSheetId="7">#REF!</definedName>
    <definedName name="土建23025" localSheetId="7">#REF!</definedName>
    <definedName name="土建23026" localSheetId="7">#REF!</definedName>
    <definedName name="土建23027" localSheetId="7">#REF!</definedName>
    <definedName name="土建23028" localSheetId="7">#REF!</definedName>
    <definedName name="土建23029" localSheetId="7">#REF!</definedName>
    <definedName name="土建23030" localSheetId="7">#REF!</definedName>
    <definedName name="土建23031" localSheetId="7">#REF!</definedName>
    <definedName name="土建23032" localSheetId="7">#REF!</definedName>
    <definedName name="土建23033" localSheetId="7">#REF!</definedName>
    <definedName name="土建23034" localSheetId="7">#REF!</definedName>
    <definedName name="土建23035" localSheetId="7">#REF!</definedName>
    <definedName name="土建23036" localSheetId="7">#REF!</definedName>
    <definedName name="土建23037" localSheetId="7">#REF!</definedName>
    <definedName name="土建23038" localSheetId="7">#REF!</definedName>
    <definedName name="土建23039" localSheetId="7">#REF!</definedName>
    <definedName name="土建23040" localSheetId="7">#REF!</definedName>
    <definedName name="土建23041" localSheetId="7">#REF!</definedName>
    <definedName name="土建23042" localSheetId="7">#REF!</definedName>
    <definedName name="土建23043" localSheetId="7">#REF!</definedName>
    <definedName name="土建23043." localSheetId="7">#REF!</definedName>
    <definedName name="土建23043。" localSheetId="7">#REF!</definedName>
    <definedName name="土建23044" localSheetId="7">#REF!</definedName>
    <definedName name="土建23044." localSheetId="7">#REF!</definedName>
    <definedName name="土建23045" localSheetId="7">#REF!</definedName>
    <definedName name="土建23045." localSheetId="7">#REF!</definedName>
    <definedName name="土建23046" localSheetId="7">#REF!</definedName>
    <definedName name="土建23046." localSheetId="7">#REF!</definedName>
    <definedName name="土建23047" localSheetId="7">#REF!</definedName>
    <definedName name="土建23047." localSheetId="7">#REF!</definedName>
    <definedName name="土建23048" localSheetId="7">#REF!</definedName>
    <definedName name="土建23048." localSheetId="7">#REF!</definedName>
    <definedName name="土建23049" localSheetId="7">#REF!</definedName>
    <definedName name="土建23049." localSheetId="7">#REF!</definedName>
    <definedName name="土建23050" localSheetId="7">#REF!</definedName>
    <definedName name="土建23050." localSheetId="7">#REF!</definedName>
    <definedName name="土建23051" localSheetId="7">#REF!</definedName>
    <definedName name="土建23051." localSheetId="7">#REF!</definedName>
    <definedName name="土建23052" localSheetId="7">#REF!</definedName>
    <definedName name="土建23052." localSheetId="7">#REF!</definedName>
    <definedName name="土建30001" localSheetId="7">#REF!</definedName>
    <definedName name="土建30002" localSheetId="7">#REF!</definedName>
    <definedName name="土建30003" localSheetId="7">#REF!</definedName>
    <definedName name="土建30004" localSheetId="7">#REF!</definedName>
    <definedName name="土建30005" localSheetId="7">#REF!</definedName>
    <definedName name="土建30006" localSheetId="7">#REF!</definedName>
    <definedName name="土建30007" localSheetId="7">#REF!</definedName>
    <definedName name="土建30008" localSheetId="7">#REF!</definedName>
    <definedName name="土建30009" localSheetId="7">#REF!</definedName>
    <definedName name="土建30010" localSheetId="7">#REF!</definedName>
    <definedName name="土建30011" localSheetId="7">#REF!</definedName>
    <definedName name="土建30012" localSheetId="7">#REF!</definedName>
    <definedName name="土建30013" localSheetId="7">#REF!</definedName>
    <definedName name="土建30014" localSheetId="7">#REF!</definedName>
    <definedName name="土建30015" localSheetId="7">#REF!</definedName>
    <definedName name="土建30016" localSheetId="7">#REF!</definedName>
    <definedName name="土建30017" localSheetId="7">#REF!</definedName>
    <definedName name="土建30018" localSheetId="7">#REF!</definedName>
    <definedName name="土建30019" localSheetId="7">#REF!</definedName>
    <definedName name="土建30020" localSheetId="7">#REF!</definedName>
    <definedName name="土建30021" localSheetId="7">#REF!</definedName>
    <definedName name="土建30022" localSheetId="7">#REF!</definedName>
    <definedName name="土建30023" localSheetId="7">#REF!</definedName>
    <definedName name="土建30024" localSheetId="7">#REF!</definedName>
    <definedName name="土建30025" localSheetId="7">#REF!</definedName>
    <definedName name="土建30026" localSheetId="7">#REF!</definedName>
    <definedName name="土建30027" localSheetId="7">#REF!</definedName>
    <definedName name="土建30028" localSheetId="7">#REF!</definedName>
    <definedName name="土建30029" localSheetId="7">#REF!</definedName>
    <definedName name="土建40001" localSheetId="7">#REF!</definedName>
    <definedName name="土建50001" localSheetId="7">#REF!</definedName>
    <definedName name="土建50002" localSheetId="7">#REF!</definedName>
    <definedName name="土建50003" localSheetId="7">#REF!</definedName>
    <definedName name="土建50004" localSheetId="7">#REF!</definedName>
    <definedName name="土建50005" localSheetId="7">#REF!</definedName>
    <definedName name="土建50006" localSheetId="7">#REF!</definedName>
    <definedName name="土建50007" localSheetId="7">#REF!</definedName>
    <definedName name="土建50008" localSheetId="7">#REF!</definedName>
    <definedName name="土建50009" localSheetId="7">#REF!</definedName>
    <definedName name="土建50010" localSheetId="7">#REF!</definedName>
    <definedName name="土建50010." localSheetId="7">#REF!</definedName>
    <definedName name="土建50011" localSheetId="7">#REF!</definedName>
    <definedName name="土建50012" localSheetId="7">#REF!</definedName>
    <definedName name="土建50013" localSheetId="7">#REF!</definedName>
    <definedName name="土建50014" localSheetId="7">#REF!</definedName>
    <definedName name="土建50015" localSheetId="7">#REF!</definedName>
    <definedName name="土建50016" localSheetId="7">#REF!</definedName>
    <definedName name="土建5010" localSheetId="7">#REF!</definedName>
    <definedName name="土建60001" localSheetId="7">#REF!</definedName>
    <definedName name="土建60002" localSheetId="7">#REF!</definedName>
    <definedName name="土建60003" localSheetId="7">#REF!</definedName>
    <definedName name="土建60004" localSheetId="7">#REF!</definedName>
    <definedName name="土建60005" localSheetId="7">#REF!</definedName>
    <definedName name="土建60006" localSheetId="7">#REF!</definedName>
    <definedName name="土建60007" localSheetId="7">#REF!</definedName>
    <definedName name="土建60008" localSheetId="7">#REF!</definedName>
    <definedName name="土建60009" localSheetId="7">#REF!</definedName>
    <definedName name="土建60010" localSheetId="7">#REF!</definedName>
    <definedName name="土建60011" localSheetId="7">#REF!</definedName>
    <definedName name="土建60012" localSheetId="7">#REF!</definedName>
    <definedName name="土建60013" localSheetId="7">#REF!</definedName>
    <definedName name="土建60014" localSheetId="7">#REF!</definedName>
    <definedName name="土建60015" localSheetId="7">#REF!</definedName>
    <definedName name="土建60016" localSheetId="7">#REF!</definedName>
    <definedName name="土建60017" localSheetId="7">#REF!</definedName>
    <definedName name="土建60018" localSheetId="7">#REF!</definedName>
    <definedName name="土建60019" localSheetId="7">#REF!</definedName>
    <definedName name="土建60020" localSheetId="7">#REF!</definedName>
    <definedName name="土建60021" localSheetId="7">#REF!</definedName>
    <definedName name="土建60022" localSheetId="7">#REF!</definedName>
    <definedName name="土建60023" localSheetId="7">#REF!</definedName>
    <definedName name="土建60024" localSheetId="7">#REF!</definedName>
    <definedName name="土建60025" localSheetId="7">#REF!</definedName>
    <definedName name="土建60026" localSheetId="7">#REF!</definedName>
    <definedName name="土建60027" localSheetId="7">#REF!</definedName>
    <definedName name="土建60028" localSheetId="7">#REF!</definedName>
    <definedName name="土建60029" localSheetId="7">#REF!</definedName>
    <definedName name="土建60030" localSheetId="7">#REF!</definedName>
    <definedName name="土建60031" localSheetId="7">#REF!</definedName>
    <definedName name="土建60032" localSheetId="7">#REF!</definedName>
    <definedName name="土建60033" localSheetId="7">#REF!</definedName>
    <definedName name="土建60034" localSheetId="7">#REF!</definedName>
    <definedName name="土建60035" localSheetId="7">#REF!</definedName>
    <definedName name="土建60036" localSheetId="7">#REF!</definedName>
    <definedName name="土建60037" localSheetId="7">#REF!</definedName>
    <definedName name="土建60038" localSheetId="7">#REF!</definedName>
    <definedName name="土建60039" localSheetId="7">#REF!</definedName>
    <definedName name="土建60040" localSheetId="7">#REF!</definedName>
    <definedName name="土建60041" localSheetId="7">#REF!</definedName>
    <definedName name="土建60042" localSheetId="7">#REF!</definedName>
    <definedName name="土建60043" localSheetId="7">#REF!</definedName>
    <definedName name="土建60044" localSheetId="7">#REF!</definedName>
    <definedName name="土建60045" localSheetId="7">#REF!</definedName>
    <definedName name="土建60046" localSheetId="7">#REF!</definedName>
    <definedName name="土建60047" localSheetId="7">#REF!</definedName>
    <definedName name="土建60048" localSheetId="7">#REF!</definedName>
    <definedName name="土建60049" localSheetId="7">#REF!</definedName>
    <definedName name="土建60050" localSheetId="7">#REF!</definedName>
    <definedName name="土建60051" localSheetId="7">#REF!</definedName>
    <definedName name="土建60052" localSheetId="7">#REF!</definedName>
    <definedName name="土建60053" localSheetId="7">#REF!</definedName>
    <definedName name="土建60054" localSheetId="7">#REF!</definedName>
    <definedName name="土建60055" localSheetId="7">#REF!</definedName>
    <definedName name="土建60056" localSheetId="7">#REF!</definedName>
    <definedName name="土建60057" localSheetId="7">#REF!</definedName>
    <definedName name="土建60058" localSheetId="7">#REF!</definedName>
    <definedName name="土建60059" localSheetId="7">#REF!</definedName>
    <definedName name="土建60060" localSheetId="7">#REF!</definedName>
    <definedName name="土建60061" localSheetId="7">#REF!</definedName>
    <definedName name="土建60062" localSheetId="7">#REF!</definedName>
    <definedName name="土建60063" localSheetId="7">#REF!</definedName>
    <definedName name="土建60064" localSheetId="7">#REF!</definedName>
    <definedName name="土建60065" localSheetId="7">#REF!</definedName>
    <definedName name="土建60066" localSheetId="7">#REF!</definedName>
    <definedName name="土建60067" localSheetId="7">#REF!</definedName>
    <definedName name="土建60068" localSheetId="7">#REF!</definedName>
    <definedName name="土建60069" localSheetId="7">#REF!</definedName>
    <definedName name="土建60070" localSheetId="7">#REF!</definedName>
    <definedName name="土建60071" localSheetId="7">#REF!</definedName>
    <definedName name="土建60072" localSheetId="7">#REF!</definedName>
    <definedName name="土建60073" localSheetId="7">#REF!</definedName>
    <definedName name="土建60074" localSheetId="7">#REF!</definedName>
    <definedName name="土建60075" localSheetId="7">#REF!</definedName>
    <definedName name="土建60076" localSheetId="7">#REF!</definedName>
    <definedName name="土建60077" localSheetId="7">#REF!</definedName>
    <definedName name="土建70001" localSheetId="7">#REF!</definedName>
    <definedName name="土建70002" localSheetId="7">#REF!</definedName>
    <definedName name="土建70003" localSheetId="7">#REF!</definedName>
    <definedName name="土建70004" localSheetId="7">#REF!</definedName>
    <definedName name="土建70005" localSheetId="7">#REF!</definedName>
    <definedName name="土建70006" localSheetId="7">#REF!</definedName>
    <definedName name="土建70007" localSheetId="7">#REF!</definedName>
    <definedName name="土建70008" localSheetId="7">#REF!</definedName>
    <definedName name="土建70009" localSheetId="7">#REF!</definedName>
    <definedName name="土建70010" localSheetId="7">#REF!</definedName>
    <definedName name="土建70011" localSheetId="7">#REF!</definedName>
    <definedName name="土建70012" localSheetId="7">#REF!</definedName>
    <definedName name="土建70013" localSheetId="7">#REF!</definedName>
    <definedName name="土建70014" localSheetId="7">#REF!</definedName>
    <definedName name="土建70015" localSheetId="7">#REF!</definedName>
    <definedName name="土建70016" localSheetId="7">#REF!</definedName>
    <definedName name="土建70017" localSheetId="7">#REF!</definedName>
    <definedName name="土建70018" localSheetId="7">#REF!</definedName>
    <definedName name="土建70019" localSheetId="7">#REF!</definedName>
    <definedName name="土建70020" localSheetId="7">#REF!</definedName>
    <definedName name="土建70021" localSheetId="7">#REF!</definedName>
    <definedName name="土建70022" localSheetId="7">#REF!</definedName>
    <definedName name="土建70023" localSheetId="7">#REF!</definedName>
    <definedName name="土建70024" localSheetId="7">#REF!</definedName>
    <definedName name="土建70025" localSheetId="7">#REF!</definedName>
    <definedName name="土建70026" localSheetId="7">#REF!</definedName>
    <definedName name="土建70027" localSheetId="7">#REF!</definedName>
    <definedName name="土建80001" localSheetId="7">#REF!</definedName>
    <definedName name="土建80002" localSheetId="7">#REF!</definedName>
    <definedName name="土建80003" localSheetId="7">#REF!</definedName>
    <definedName name="土建80004" localSheetId="7">#REF!</definedName>
    <definedName name="土建80005" localSheetId="7">#REF!</definedName>
    <definedName name="土建80006" localSheetId="7">#REF!</definedName>
    <definedName name="土建80007" localSheetId="7">#REF!</definedName>
    <definedName name="土建80008" localSheetId="7">#REF!</definedName>
    <definedName name="土建80009" localSheetId="7">#REF!</definedName>
    <definedName name="土建80010" localSheetId="7">#REF!</definedName>
    <definedName name="土建80011" localSheetId="7">#REF!</definedName>
    <definedName name="土建80012" localSheetId="7">#REF!</definedName>
    <definedName name="土建80013" localSheetId="7">#REF!</definedName>
    <definedName name="土建80014" localSheetId="7">#REF!</definedName>
    <definedName name="土建80015" localSheetId="7">#REF!</definedName>
    <definedName name="土建80016" localSheetId="7">#REF!</definedName>
    <definedName name="土建80017" localSheetId="7">#REF!</definedName>
    <definedName name="污水20011">#REF!</definedName>
    <definedName name="污水20012">#REF!</definedName>
    <definedName name="污水20021">#REF!</definedName>
    <definedName name="污水20022">#REF!</definedName>
    <definedName name="污水20031">#REF!</definedName>
    <definedName name="污水20032">#REF!</definedName>
    <definedName name="污水20041">#REF!</definedName>
    <definedName name="污水20042">#REF!</definedName>
    <definedName name="污水20051">#REF!</definedName>
    <definedName name="污水20052">#REF!</definedName>
    <definedName name="污水20061">#REF!</definedName>
    <definedName name="污水20062">#REF!</definedName>
    <definedName name="污水20071">#REF!</definedName>
    <definedName name="污水20072">#REF!</definedName>
    <definedName name="污水20081">#REF!</definedName>
    <definedName name="污水20082">#REF!</definedName>
    <definedName name="污水20091">#REF!</definedName>
    <definedName name="污水20092">#REF!</definedName>
    <definedName name="污水20101">#REF!</definedName>
    <definedName name="污水20102">#REF!</definedName>
    <definedName name="污水20111">#REF!</definedName>
    <definedName name="污水20112">#REF!</definedName>
    <definedName name="污水20121">#REF!</definedName>
    <definedName name="污水20122">#REF!</definedName>
    <definedName name="污水20131">#REF!</definedName>
    <definedName name="污水20132">#REF!</definedName>
    <definedName name="污水20141">#REF!</definedName>
    <definedName name="污水20142">#REF!</definedName>
    <definedName name="污水20151">#REF!</definedName>
    <definedName name="污水20152">#REF!</definedName>
    <definedName name="污水20161">#REF!</definedName>
    <definedName name="污水20162">#REF!</definedName>
    <definedName name="污水20171">#REF!</definedName>
    <definedName name="污水20172">#REF!</definedName>
    <definedName name="污水20181">#REF!</definedName>
    <definedName name="污水20182">#REF!</definedName>
    <definedName name="污水20191">#REF!</definedName>
    <definedName name="污水20192">#REF!</definedName>
    <definedName name="污水20201">#REF!</definedName>
    <definedName name="污水20202">#REF!</definedName>
    <definedName name="污水20211">#REF!</definedName>
    <definedName name="污水20212">#REF!</definedName>
    <definedName name="污水20221">#REF!</definedName>
    <definedName name="污水20222">#REF!</definedName>
    <definedName name="污水20231">#REF!</definedName>
    <definedName name="污水20232">#REF!</definedName>
    <definedName name="污水20241">#REF!</definedName>
    <definedName name="污水20242">#REF!</definedName>
    <definedName name="污水20251">#REF!</definedName>
    <definedName name="污水20252">#REF!</definedName>
    <definedName name="污水20261">#REF!</definedName>
    <definedName name="污水20262">#REF!</definedName>
    <definedName name="污水20271">#REF!</definedName>
    <definedName name="污水20272">#REF!</definedName>
    <definedName name="污水20281">#REF!</definedName>
    <definedName name="污水20282">#REF!</definedName>
    <definedName name="污水20291">#REF!</definedName>
    <definedName name="污水20292">#REF!</definedName>
    <definedName name="污水20301">#REF!</definedName>
    <definedName name="污水20302">#REF!</definedName>
    <definedName name="污水20311">#REF!</definedName>
    <definedName name="污水20312">#REF!</definedName>
    <definedName name="污水20321">#REF!</definedName>
    <definedName name="污水20322">#REF!</definedName>
    <definedName name="污水20331">#REF!</definedName>
    <definedName name="污水20332">#REF!</definedName>
    <definedName name="污水20341">#REF!</definedName>
    <definedName name="污水20342">#REF!</definedName>
    <definedName name="污水20351">#REF!</definedName>
    <definedName name="污水20352">#REF!</definedName>
    <definedName name="污水20361">#REF!</definedName>
    <definedName name="污水20362">#REF!</definedName>
    <definedName name="污水20371">#REF!</definedName>
    <definedName name="污水20372">#REF!</definedName>
    <definedName name="污水20381">#REF!</definedName>
    <definedName name="污水20382">#REF!</definedName>
    <definedName name="污水20391">#REF!</definedName>
    <definedName name="污水20392">#REF!</definedName>
    <definedName name="污水20401">#REF!</definedName>
    <definedName name="污水20402">#REF!</definedName>
    <definedName name="污水20411">#REF!</definedName>
    <definedName name="污水20412">#REF!</definedName>
    <definedName name="污水20421">#REF!</definedName>
    <definedName name="污水20422">#REF!</definedName>
    <definedName name="污水20431">#REF!</definedName>
    <definedName name="污水20432">#REF!</definedName>
    <definedName name="污水20441">#REF!</definedName>
    <definedName name="污水20442">#REF!</definedName>
    <definedName name="污水补0011">#REF!</definedName>
    <definedName name="污水补0012">#REF!</definedName>
    <definedName name="污水补0021">#REF!</definedName>
    <definedName name="污水补0022">#REF!</definedName>
    <definedName name="污水补0031">#REF!</definedName>
    <definedName name="污水补0032">#REF!</definedName>
    <definedName name="雨水10131">[30]S1单价表!#REF!</definedName>
    <definedName name="雨水30011">#REF!</definedName>
    <definedName name="雨水30012">#REF!</definedName>
    <definedName name="雨水30021">#REF!</definedName>
    <definedName name="雨水30022">#REF!</definedName>
    <definedName name="雨水30031">#REF!</definedName>
    <definedName name="雨水30032">#REF!</definedName>
    <definedName name="雨水30041">#REF!</definedName>
    <definedName name="雨水30042">#REF!</definedName>
    <definedName name="雨水30051">#REF!</definedName>
    <definedName name="雨水30052">#REF!</definedName>
    <definedName name="雨水30061">#REF!</definedName>
    <definedName name="雨水30062">#REF!</definedName>
    <definedName name="雨水30071">#REF!</definedName>
    <definedName name="雨水30072">#REF!</definedName>
    <definedName name="雨水30081">#REF!</definedName>
    <definedName name="雨水30082">#REF!</definedName>
    <definedName name="雨水30091">#REF!</definedName>
    <definedName name="雨水30092">#REF!</definedName>
    <definedName name="雨水30101">#REF!</definedName>
    <definedName name="雨水30102">#REF!</definedName>
    <definedName name="雨水30111">#REF!</definedName>
    <definedName name="雨水30112">#REF!</definedName>
    <definedName name="雨水30121">#REF!</definedName>
    <definedName name="雨水30122">#REF!</definedName>
    <definedName name="雨水30131">#REF!</definedName>
    <definedName name="雨水30132">#REF!</definedName>
    <definedName name="雨水30141">#REF!</definedName>
    <definedName name="雨水30142">#REF!</definedName>
    <definedName name="雨水30151">#REF!</definedName>
    <definedName name="雨水30152">#REF!</definedName>
    <definedName name="雨水30161">#REF!</definedName>
    <definedName name="雨水30162">#REF!</definedName>
    <definedName name="_xlnm.Print_Area" localSheetId="9">'安装工程综合单价分析表 '!$A$1:$O$95</definedName>
    <definedName name="_xlnm.Print_Titles" localSheetId="9">'安装工程综合单价分析表 '!$1:$6</definedName>
    <definedName name="采暖40011" localSheetId="9">#REF!</definedName>
    <definedName name="采暖40012" localSheetId="9">#REF!</definedName>
    <definedName name="采暖40021" localSheetId="9">#REF!</definedName>
    <definedName name="单价101" localSheetId="9">#REF!</definedName>
    <definedName name="单价102" localSheetId="9">#REF!</definedName>
    <definedName name="单价103" localSheetId="9">#REF!</definedName>
    <definedName name="单价104" localSheetId="9">#REF!</definedName>
    <definedName name="单价105" localSheetId="9">#REF!</definedName>
    <definedName name="单价106" localSheetId="9">#REF!</definedName>
    <definedName name="单价107" localSheetId="9">#REF!</definedName>
    <definedName name="单价108" localSheetId="9">#REF!</definedName>
    <definedName name="单价109" localSheetId="9">#REF!</definedName>
    <definedName name="单价2001" localSheetId="9">#REF!</definedName>
    <definedName name="单价2002" localSheetId="9">#REF!</definedName>
    <definedName name="单价2003" localSheetId="9">#REF!</definedName>
    <definedName name="单价2004" localSheetId="9">#REF!</definedName>
    <definedName name="单价2005" localSheetId="9">#REF!</definedName>
    <definedName name="单价20050" localSheetId="9">#REF!</definedName>
    <definedName name="单价2006" localSheetId="9">#REF!</definedName>
    <definedName name="单价2007" localSheetId="9">#REF!</definedName>
    <definedName name="单价2008" localSheetId="9">#REF!</definedName>
    <definedName name="单价2009" localSheetId="9">#REF!</definedName>
    <definedName name="单价201" localSheetId="9">#REF!</definedName>
    <definedName name="单价2010" localSheetId="9">#REF!</definedName>
    <definedName name="单价2011" localSheetId="9">#REF!</definedName>
    <definedName name="单价2012" localSheetId="9">#REF!</definedName>
    <definedName name="单价2013" localSheetId="9">#REF!</definedName>
    <definedName name="单价2014" localSheetId="9">#REF!</definedName>
    <definedName name="单价2015" localSheetId="9">#REF!</definedName>
    <definedName name="单价2016" localSheetId="9">#REF!</definedName>
    <definedName name="单价2017" localSheetId="9">#REF!</definedName>
    <definedName name="单价2018" localSheetId="9">#REF!</definedName>
    <definedName name="单价2019" localSheetId="9">#REF!</definedName>
    <definedName name="单价202" localSheetId="9">#REF!</definedName>
    <definedName name="单价2020" localSheetId="9">#REF!</definedName>
    <definedName name="单价2021" localSheetId="9">#REF!</definedName>
    <definedName name="单价2022" localSheetId="9">#REF!</definedName>
    <definedName name="单价2023" localSheetId="9">#REF!</definedName>
    <definedName name="单价2024" localSheetId="9">#REF!</definedName>
    <definedName name="单价2025" localSheetId="9">#REF!</definedName>
    <definedName name="单价2026" localSheetId="9">#REF!</definedName>
    <definedName name="单价2027" localSheetId="9">#REF!</definedName>
    <definedName name="单价2028" localSheetId="9">#REF!</definedName>
    <definedName name="单价2029" localSheetId="9">#REF!</definedName>
    <definedName name="单价203" localSheetId="9">#REF!</definedName>
    <definedName name="单价2030" localSheetId="9">#REF!</definedName>
    <definedName name="单价2031" localSheetId="9">#REF!</definedName>
    <definedName name="单价2032" localSheetId="9">#REF!</definedName>
    <definedName name="单价2033" localSheetId="9">#REF!</definedName>
    <definedName name="单价2034" localSheetId="9">#REF!</definedName>
    <definedName name="单价2035" localSheetId="9">#REF!</definedName>
    <definedName name="单价2036" localSheetId="9">#REF!</definedName>
    <definedName name="单价2037" localSheetId="9">#REF!</definedName>
    <definedName name="单价2038" localSheetId="9">#REF!</definedName>
    <definedName name="单价2039" localSheetId="9">#REF!</definedName>
    <definedName name="单价204" localSheetId="9">#REF!</definedName>
    <definedName name="单价2040" localSheetId="9">#REF!</definedName>
    <definedName name="单价2041" localSheetId="9">#REF!</definedName>
    <definedName name="单价205" localSheetId="9">#REF!</definedName>
    <definedName name="单价2050" localSheetId="9">#REF!</definedName>
    <definedName name="单价206" localSheetId="9">#REF!</definedName>
    <definedName name="单价207" localSheetId="9">#REF!</definedName>
    <definedName name="单价208" localSheetId="9">#REF!</definedName>
    <definedName name="单价209" localSheetId="9">#REF!</definedName>
    <definedName name="单价210" localSheetId="9">#REF!</definedName>
    <definedName name="单价211" localSheetId="9">#REF!</definedName>
    <definedName name="单价212" localSheetId="9">#REF!</definedName>
    <definedName name="单价213" localSheetId="9">#REF!</definedName>
    <definedName name="单价214" localSheetId="9">#REF!</definedName>
    <definedName name="单价215" localSheetId="9">#REF!</definedName>
    <definedName name="单价216" localSheetId="9">#REF!</definedName>
    <definedName name="单价217" localSheetId="9">#REF!</definedName>
    <definedName name="单价2171" localSheetId="9">#REF!</definedName>
    <definedName name="单价218" localSheetId="9">#REF!</definedName>
    <definedName name="单价219" localSheetId="9">#REF!</definedName>
    <definedName name="单价220" localSheetId="9">#REF!</definedName>
    <definedName name="单价221" localSheetId="9">#REF!</definedName>
    <definedName name="单价222" localSheetId="9">#REF!</definedName>
    <definedName name="单价223" localSheetId="9">#REF!</definedName>
    <definedName name="单价224" localSheetId="9">#REF!</definedName>
    <definedName name="单价225" localSheetId="9">#REF!</definedName>
    <definedName name="单价226" localSheetId="9">#REF!</definedName>
    <definedName name="单价227" localSheetId="9">#REF!</definedName>
    <definedName name="单价228" localSheetId="9">#REF!</definedName>
    <definedName name="单价229" localSheetId="9">#REF!</definedName>
    <definedName name="单价230" localSheetId="9">#REF!</definedName>
    <definedName name="单价231" localSheetId="9">#REF!</definedName>
    <definedName name="单价234" localSheetId="9">#REF!</definedName>
    <definedName name="单价235" localSheetId="9">#REF!</definedName>
    <definedName name="单价236" localSheetId="9">#REF!</definedName>
    <definedName name="单价237" localSheetId="9">#REF!</definedName>
    <definedName name="单价238" localSheetId="9">#REF!</definedName>
    <definedName name="单价239" localSheetId="9">#REF!</definedName>
    <definedName name="单价2391" localSheetId="9">#REF!</definedName>
    <definedName name="单价240" localSheetId="9">#REF!</definedName>
    <definedName name="单价241" localSheetId="9">#REF!</definedName>
    <definedName name="单价242" localSheetId="9">#REF!</definedName>
    <definedName name="单价243" localSheetId="9">#REF!</definedName>
    <definedName name="单价244" localSheetId="9">#REF!</definedName>
    <definedName name="单价245" localSheetId="9">#REF!</definedName>
    <definedName name="单价246" localSheetId="9">#REF!</definedName>
    <definedName name="单价247" localSheetId="9">#REF!</definedName>
    <definedName name="单价248" localSheetId="9">#REF!</definedName>
    <definedName name="单价249" localSheetId="9">#REF!</definedName>
    <definedName name="单价250" localSheetId="9">#REF!</definedName>
    <definedName name="单价251" localSheetId="9">#REF!</definedName>
    <definedName name="单价254" localSheetId="9">#REF!</definedName>
    <definedName name="单价255" localSheetId="9">#REF!</definedName>
    <definedName name="单价256" localSheetId="9">#REF!</definedName>
    <definedName name="单价257" localSheetId="9">#REF!</definedName>
    <definedName name="单价258" localSheetId="9">#REF!</definedName>
    <definedName name="单价259" localSheetId="9">#REF!</definedName>
    <definedName name="单价281" localSheetId="9">#REF!</definedName>
    <definedName name="单价282" localSheetId="9">#REF!</definedName>
    <definedName name="单价283" localSheetId="9">#REF!</definedName>
    <definedName name="单价284" localSheetId="9">#REF!</definedName>
    <definedName name="单价285" localSheetId="9">#REF!</definedName>
    <definedName name="单价286" localSheetId="9">#REF!</definedName>
    <definedName name="单价287" localSheetId="9">#REF!</definedName>
    <definedName name="单价301" localSheetId="9">#REF!</definedName>
    <definedName name="单价302" localSheetId="9">#REF!</definedName>
    <definedName name="单价303" localSheetId="9">#REF!</definedName>
    <definedName name="单价304" localSheetId="9">#REF!</definedName>
    <definedName name="单价305" localSheetId="9">#REF!</definedName>
    <definedName name="单价306" localSheetId="9">#REF!</definedName>
    <definedName name="单价307" localSheetId="9">#REF!</definedName>
    <definedName name="单价308" localSheetId="9">#REF!</definedName>
    <definedName name="单价309" localSheetId="9">#REF!</definedName>
    <definedName name="单价310" localSheetId="9">#REF!</definedName>
    <definedName name="单价311" localSheetId="9">#REF!</definedName>
    <definedName name="单价312" localSheetId="9">#REF!</definedName>
    <definedName name="单价313" localSheetId="9">#REF!</definedName>
    <definedName name="单价314" localSheetId="9">#REF!</definedName>
    <definedName name="单价315" localSheetId="9">#REF!</definedName>
    <definedName name="单价401" localSheetId="9">#REF!</definedName>
    <definedName name="单价501" localSheetId="9">#REF!</definedName>
    <definedName name="单价502" localSheetId="9">#REF!</definedName>
    <definedName name="单价503" localSheetId="9">#REF!</definedName>
    <definedName name="单价504" localSheetId="9">#REF!</definedName>
    <definedName name="单价505" localSheetId="9">#REF!</definedName>
    <definedName name="单价506" localSheetId="9">#REF!</definedName>
    <definedName name="单价507" localSheetId="9">#REF!</definedName>
    <definedName name="单价508" localSheetId="9">#REF!</definedName>
    <definedName name="单价509" localSheetId="9">#REF!</definedName>
    <definedName name="单价510" localSheetId="9">#REF!</definedName>
    <definedName name="单价511" localSheetId="9">#REF!</definedName>
    <definedName name="单价601" localSheetId="9">#REF!</definedName>
    <definedName name="单价602" localSheetId="9">#REF!</definedName>
    <definedName name="单价603" localSheetId="9">#REF!</definedName>
    <definedName name="单价606" localSheetId="9">#REF!</definedName>
    <definedName name="单价607" localSheetId="9">#REF!</definedName>
    <definedName name="单价608" localSheetId="9">#REF!</definedName>
    <definedName name="单价609" localSheetId="9">#REF!</definedName>
    <definedName name="单价610" localSheetId="9">#REF!</definedName>
    <definedName name="单价611" localSheetId="9">#REF!</definedName>
    <definedName name="单价612" localSheetId="9">#REF!</definedName>
    <definedName name="单价613" localSheetId="9">#REF!</definedName>
    <definedName name="单价614" localSheetId="9">#REF!</definedName>
    <definedName name="单价615" localSheetId="9">#REF!</definedName>
    <definedName name="单价616" localSheetId="9">#REF!</definedName>
    <definedName name="单价621" localSheetId="9">#REF!</definedName>
    <definedName name="单价622" localSheetId="9">#REF!</definedName>
    <definedName name="单价623" localSheetId="9">#REF!</definedName>
    <definedName name="单价631" localSheetId="9">#REF!</definedName>
    <definedName name="单价632" localSheetId="9">#REF!</definedName>
    <definedName name="单价633" localSheetId="9">#REF!</definedName>
    <definedName name="单价634" localSheetId="9">#REF!</definedName>
    <definedName name="单价635" localSheetId="9">#REF!</definedName>
    <definedName name="单价636" localSheetId="9">#REF!</definedName>
    <definedName name="单价637" localSheetId="9">#REF!</definedName>
    <definedName name="单价638" localSheetId="9">#REF!</definedName>
    <definedName name="单价639" localSheetId="9">#REF!</definedName>
    <definedName name="单价645" localSheetId="9">#REF!</definedName>
    <definedName name="单价646" localSheetId="9">#REF!</definedName>
    <definedName name="单价647" localSheetId="9">#REF!</definedName>
    <definedName name="单价648" localSheetId="9">#REF!</definedName>
    <definedName name="单价649" localSheetId="9">#REF!</definedName>
    <definedName name="单价661" localSheetId="9">#REF!</definedName>
    <definedName name="单价662" localSheetId="9">#REF!</definedName>
    <definedName name="单价663" localSheetId="9">#REF!</definedName>
    <definedName name="单价664" localSheetId="9">#REF!</definedName>
    <definedName name="单价665" localSheetId="9">#REF!</definedName>
    <definedName name="单价666" localSheetId="9">#REF!</definedName>
    <definedName name="单价701" localSheetId="9">#REF!</definedName>
    <definedName name="单价703" localSheetId="9">#REF!</definedName>
    <definedName name="单价704" localSheetId="9">#REF!</definedName>
    <definedName name="单价705" localSheetId="9">#REF!</definedName>
    <definedName name="单价706" localSheetId="9">#REF!</definedName>
    <definedName name="单价711" localSheetId="9">#REF!</definedName>
    <definedName name="单价716" localSheetId="9">#REF!</definedName>
    <definedName name="单价721" localSheetId="9">#REF!</definedName>
    <definedName name="单价722" localSheetId="9">#REF!</definedName>
    <definedName name="单价723" localSheetId="9">#REF!</definedName>
    <definedName name="单价724" localSheetId="9">#REF!</definedName>
    <definedName name="单价725" localSheetId="9">#REF!</definedName>
    <definedName name="单价726" localSheetId="9">#REF!</definedName>
    <definedName name="单价727" localSheetId="9">#REF!</definedName>
    <definedName name="单价728" localSheetId="9">#REF!</definedName>
    <definedName name="单价741" localSheetId="9">#REF!</definedName>
    <definedName name="单价742" localSheetId="9">#REF!</definedName>
    <definedName name="单价743" localSheetId="9">#REF!</definedName>
    <definedName name="单价744" localSheetId="9">#REF!</definedName>
    <definedName name="单价745" localSheetId="9">#REF!</definedName>
    <definedName name="单价801" localSheetId="9">#REF!</definedName>
    <definedName name="单价802" localSheetId="9">#REF!</definedName>
    <definedName name="单价803" localSheetId="9">#REF!</definedName>
    <definedName name="单价804" localSheetId="9">#REF!</definedName>
    <definedName name="单价805" localSheetId="9">#REF!</definedName>
    <definedName name="单价806" localSheetId="9">#REF!</definedName>
    <definedName name="单价821" localSheetId="9">#REF!</definedName>
    <definedName name="单价822" localSheetId="9">#REF!</definedName>
    <definedName name="单价823" localSheetId="9">#REF!</definedName>
    <definedName name="单价824" localSheetId="9">#REF!</definedName>
    <definedName name="单价825" localSheetId="9">#REF!</definedName>
    <definedName name="单价826" localSheetId="9">#REF!</definedName>
    <definedName name="单价827" localSheetId="9">#REF!</definedName>
    <definedName name="单价828" localSheetId="9">#REF!</definedName>
    <definedName name="单价829" localSheetId="9">#REF!</definedName>
    <definedName name="给水10011" localSheetId="9">#REF!</definedName>
    <definedName name="给水10012" localSheetId="9">#REF!</definedName>
    <definedName name="给水10013" localSheetId="9">#REF!</definedName>
    <definedName name="给水1001A" localSheetId="9">#REF!</definedName>
    <definedName name="给水10021" localSheetId="9">#REF!</definedName>
    <definedName name="给水10022" localSheetId="9">#REF!</definedName>
    <definedName name="给水10031" localSheetId="9">#REF!</definedName>
    <definedName name="给水10032" localSheetId="9">#REF!</definedName>
    <definedName name="给水10041" localSheetId="9">#REF!</definedName>
    <definedName name="给水10042" localSheetId="9">#REF!</definedName>
    <definedName name="给水10051" localSheetId="9">#REF!</definedName>
    <definedName name="给水10052" localSheetId="9">#REF!</definedName>
    <definedName name="给水10081" localSheetId="9">#REF!</definedName>
    <definedName name="给水10082" localSheetId="9">#REF!</definedName>
    <definedName name="给水10091" localSheetId="9">#REF!</definedName>
    <definedName name="给水10092" localSheetId="9">#REF!</definedName>
    <definedName name="给水10101" localSheetId="9">#REF!</definedName>
    <definedName name="给水10102" localSheetId="9">#REF!</definedName>
    <definedName name="给水10111" localSheetId="9">#REF!</definedName>
    <definedName name="给水10112" localSheetId="9">#REF!</definedName>
    <definedName name="给水10121" localSheetId="9">#REF!</definedName>
    <definedName name="给水10122" localSheetId="9">#REF!</definedName>
    <definedName name="给水10151" localSheetId="9">#REF!</definedName>
    <definedName name="给水10152" localSheetId="9">#REF!</definedName>
    <definedName name="给水10161" localSheetId="9">#REF!</definedName>
    <definedName name="给水10162" localSheetId="9">#REF!</definedName>
    <definedName name="给水10171" localSheetId="9">#REF!</definedName>
    <definedName name="给水10172" localSheetId="9">#REF!</definedName>
    <definedName name="给水10181" localSheetId="9">#REF!</definedName>
    <definedName name="给水10182" localSheetId="9">#REF!</definedName>
    <definedName name="给水10201" localSheetId="9">#REF!</definedName>
    <definedName name="给水10202" localSheetId="9">#REF!</definedName>
    <definedName name="给水10211" localSheetId="9">#REF!</definedName>
    <definedName name="给水10212" localSheetId="9">#REF!</definedName>
    <definedName name="给水10221" localSheetId="9">#REF!</definedName>
    <definedName name="给水10222" localSheetId="9">#REF!</definedName>
    <definedName name="给水10231" localSheetId="9">#REF!</definedName>
    <definedName name="给水10232" localSheetId="9">#REF!</definedName>
    <definedName name="给水10241" localSheetId="9">#REF!</definedName>
    <definedName name="给水10242" localSheetId="9">#REF!</definedName>
    <definedName name="给水10251" localSheetId="9">#REF!</definedName>
    <definedName name="给水10252" localSheetId="9">#REF!</definedName>
    <definedName name="给水10261" localSheetId="9">#REF!</definedName>
    <definedName name="给水10262" localSheetId="9">#REF!</definedName>
    <definedName name="给水10271" localSheetId="9">#REF!</definedName>
    <definedName name="给水10272" localSheetId="9">#REF!</definedName>
    <definedName name="给水10281" localSheetId="9">#REF!</definedName>
    <definedName name="给水10282" localSheetId="9">#REF!</definedName>
    <definedName name="给水10291" localSheetId="9">#REF!</definedName>
    <definedName name="给水10292" localSheetId="9">#REF!</definedName>
    <definedName name="给水10301" localSheetId="9">#REF!</definedName>
    <definedName name="给水10302" localSheetId="9">#REF!</definedName>
    <definedName name="给水10311" localSheetId="9">#REF!</definedName>
    <definedName name="给水10312" localSheetId="9">#REF!</definedName>
    <definedName name="给水10321" localSheetId="9">#REF!</definedName>
    <definedName name="给水10322" localSheetId="9">#REF!</definedName>
    <definedName name="给水10331" localSheetId="9">#REF!</definedName>
    <definedName name="给水10332" localSheetId="9">#REF!</definedName>
    <definedName name="给水10341" localSheetId="9">#REF!</definedName>
    <definedName name="给水10342" localSheetId="9">#REF!</definedName>
    <definedName name="给水10351" localSheetId="9">#REF!</definedName>
    <definedName name="给水10352" localSheetId="9">#REF!</definedName>
    <definedName name="给水10361" localSheetId="9">#REF!</definedName>
    <definedName name="给水10362" localSheetId="9">#REF!</definedName>
    <definedName name="给水10371" localSheetId="9">#REF!</definedName>
    <definedName name="给水10372" localSheetId="9">#REF!</definedName>
    <definedName name="给水10381" localSheetId="9">#REF!</definedName>
    <definedName name="给水10382" localSheetId="9">#REF!</definedName>
    <definedName name="给水10391" localSheetId="9">#REF!</definedName>
    <definedName name="给水10392" localSheetId="9">#REF!</definedName>
    <definedName name="给水10401" localSheetId="9">#REF!</definedName>
    <definedName name="给水10402" localSheetId="9">#REF!</definedName>
    <definedName name="给水10411" localSheetId="9">#REF!</definedName>
    <definedName name="给水10412" localSheetId="9">#REF!</definedName>
    <definedName name="给水10421" localSheetId="9">#REF!</definedName>
    <definedName name="给水10422" localSheetId="9">#REF!</definedName>
    <definedName name="给水10431" localSheetId="9">#REF!</definedName>
    <definedName name="给水10432" localSheetId="9">#REF!</definedName>
    <definedName name="给水10441" localSheetId="9">#REF!</definedName>
    <definedName name="给水10442" localSheetId="9">#REF!</definedName>
    <definedName name="给水10451" localSheetId="9">#REF!</definedName>
    <definedName name="给水10452" localSheetId="9">#REF!</definedName>
    <definedName name="给水10461" localSheetId="9">#REF!</definedName>
    <definedName name="给水10462" localSheetId="9">#REF!</definedName>
    <definedName name="给水10471" localSheetId="9">#REF!</definedName>
    <definedName name="给水10472" localSheetId="9">#REF!</definedName>
    <definedName name="给水10481" localSheetId="9">#REF!</definedName>
    <definedName name="给水10482" localSheetId="9">#REF!</definedName>
    <definedName name="给水10491" localSheetId="9">#REF!</definedName>
    <definedName name="给水10492" localSheetId="9">#REF!</definedName>
    <definedName name="给水10501" localSheetId="9">#REF!</definedName>
    <definedName name="给水10502" localSheetId="9">#REF!</definedName>
    <definedName name="给水10511" localSheetId="9">#REF!</definedName>
    <definedName name="给水10512" localSheetId="9">#REF!</definedName>
    <definedName name="给水10521" localSheetId="9">#REF!</definedName>
    <definedName name="给水10522" localSheetId="9">#REF!</definedName>
    <definedName name="给水10531" localSheetId="9">#REF!</definedName>
    <definedName name="给水10532" localSheetId="9">#REF!</definedName>
    <definedName name="给水10541" localSheetId="9">#REF!</definedName>
    <definedName name="给水10542" localSheetId="9">#REF!</definedName>
    <definedName name="给水10551" localSheetId="9">#REF!</definedName>
    <definedName name="给水10552" localSheetId="9">#REF!</definedName>
    <definedName name="给水10561" localSheetId="9">#REF!</definedName>
    <definedName name="给水10562" localSheetId="9">#REF!</definedName>
    <definedName name="给水10571" localSheetId="9">#REF!</definedName>
    <definedName name="给水10572" localSheetId="9">#REF!</definedName>
    <definedName name="给水10581" localSheetId="9">#REF!</definedName>
    <definedName name="给水10582" localSheetId="9">#REF!</definedName>
    <definedName name="给水10591" localSheetId="9">#REF!</definedName>
    <definedName name="给水10592" localSheetId="9">#REF!</definedName>
    <definedName name="给水10601" localSheetId="9">#REF!</definedName>
    <definedName name="给水10602" localSheetId="9">#REF!</definedName>
    <definedName name="给水10611" localSheetId="9">#REF!</definedName>
    <definedName name="给水10612" localSheetId="9">#REF!</definedName>
    <definedName name="给水10621" localSheetId="9">#REF!</definedName>
    <definedName name="给水10622" localSheetId="9">#REF!</definedName>
    <definedName name="给水10631" localSheetId="9">#REF!</definedName>
    <definedName name="给水10632" localSheetId="9">#REF!</definedName>
    <definedName name="给水10641" localSheetId="9">#REF!</definedName>
    <definedName name="给水10642" localSheetId="9">#REF!</definedName>
    <definedName name="给水10651" localSheetId="9">#REF!</definedName>
    <definedName name="给水10652" localSheetId="9">#REF!</definedName>
    <definedName name="给水10661" localSheetId="9">#REF!</definedName>
    <definedName name="给水10662" localSheetId="9">#REF!</definedName>
    <definedName name="给水10671" localSheetId="9">#REF!</definedName>
    <definedName name="给水10672" localSheetId="9">#REF!</definedName>
    <definedName name="给水10681" localSheetId="9">#REF!</definedName>
    <definedName name="给水10682" localSheetId="9">#REF!</definedName>
    <definedName name="给水10691" localSheetId="9">#REF!</definedName>
    <definedName name="给水10692" localSheetId="9">#REF!</definedName>
    <definedName name="给水10701" localSheetId="9">#REF!</definedName>
    <definedName name="给水10702" localSheetId="9">#REF!</definedName>
    <definedName name="给水10711" localSheetId="9">#REF!</definedName>
    <definedName name="给水10712" localSheetId="9">#REF!</definedName>
    <definedName name="给水10721" localSheetId="9">#REF!</definedName>
    <definedName name="给水10722" localSheetId="9">#REF!</definedName>
    <definedName name="给水10731" localSheetId="9">#REF!</definedName>
    <definedName name="给水10732" localSheetId="9">#REF!</definedName>
    <definedName name="给水10741" localSheetId="9">#REF!</definedName>
    <definedName name="给水10742" localSheetId="9">#REF!</definedName>
    <definedName name="给水10751" localSheetId="9">#REF!</definedName>
    <definedName name="给水10752" localSheetId="9">#REF!</definedName>
    <definedName name="给水10761" localSheetId="9">#REF!</definedName>
    <definedName name="给水10762" localSheetId="9">#REF!</definedName>
    <definedName name="给水10771" localSheetId="9">#REF!</definedName>
    <definedName name="给水10772" localSheetId="9">#REF!</definedName>
    <definedName name="给水10781" localSheetId="9">#REF!</definedName>
    <definedName name="给水10782" localSheetId="9">#REF!</definedName>
    <definedName name="给水10791" localSheetId="9">#REF!</definedName>
    <definedName name="给水10792" localSheetId="9">#REF!</definedName>
    <definedName name="给水10801" localSheetId="9">#REF!</definedName>
    <definedName name="给水10802" localSheetId="9">#REF!</definedName>
    <definedName name="给水10811" localSheetId="9">#REF!</definedName>
    <definedName name="给水10812" localSheetId="9">#REF!</definedName>
    <definedName name="给水10821" localSheetId="9">#REF!</definedName>
    <definedName name="给水10822" localSheetId="9">#REF!</definedName>
    <definedName name="给水10831" localSheetId="9">#REF!</definedName>
    <definedName name="给水10832" localSheetId="9">#REF!</definedName>
    <definedName name="给水10841" localSheetId="9">#REF!</definedName>
    <definedName name="给水10842" localSheetId="9">#REF!</definedName>
    <definedName name="给水10851" localSheetId="9">#REF!</definedName>
    <definedName name="给水10852" localSheetId="9">#REF!</definedName>
    <definedName name="给水10861" localSheetId="9">#REF!</definedName>
    <definedName name="给水10862" localSheetId="9">#REF!</definedName>
    <definedName name="给水10871" localSheetId="9">#REF!</definedName>
    <definedName name="给水10872" localSheetId="9">#REF!</definedName>
    <definedName name="给水10881" localSheetId="9">#REF!</definedName>
    <definedName name="给水10882" localSheetId="9">#REF!</definedName>
    <definedName name="给水10891" localSheetId="9">#REF!</definedName>
    <definedName name="给水10892" localSheetId="9">#REF!</definedName>
    <definedName name="给水10901" localSheetId="9">#REF!</definedName>
    <definedName name="给水10902" localSheetId="9">#REF!</definedName>
    <definedName name="给水10911" localSheetId="9">#REF!</definedName>
    <definedName name="给水10912" localSheetId="9">#REF!</definedName>
    <definedName name="给水10921" localSheetId="9">#REF!</definedName>
    <definedName name="给水10922" localSheetId="9">#REF!</definedName>
    <definedName name="给水10931" localSheetId="9">#REF!</definedName>
    <definedName name="给水10932" localSheetId="9">#REF!</definedName>
    <definedName name="给水10941" localSheetId="9">#REF!</definedName>
    <definedName name="给水10942" localSheetId="9">#REF!</definedName>
    <definedName name="给水10951" localSheetId="9">#REF!</definedName>
    <definedName name="给水10952" localSheetId="9">#REF!</definedName>
    <definedName name="给水10961" localSheetId="9">#REF!</definedName>
    <definedName name="给水10962" localSheetId="9">#REF!</definedName>
    <definedName name="给水10971" localSheetId="9">#REF!</definedName>
    <definedName name="给水10972" localSheetId="9">#REF!</definedName>
    <definedName name="给水10981" localSheetId="9">#REF!</definedName>
    <definedName name="给水10982" localSheetId="9">#REF!</definedName>
    <definedName name="给水10991" localSheetId="9">#REF!</definedName>
    <definedName name="给水10992" localSheetId="9">#REF!</definedName>
    <definedName name="给水11001" localSheetId="9">#REF!</definedName>
    <definedName name="给水11002" localSheetId="9">#REF!</definedName>
    <definedName name="给水11011" localSheetId="9">#REF!</definedName>
    <definedName name="给水11012" localSheetId="9">#REF!</definedName>
    <definedName name="给水11021" localSheetId="9">#REF!</definedName>
    <definedName name="给水11022" localSheetId="9">#REF!</definedName>
    <definedName name="给水11031" localSheetId="9">#REF!</definedName>
    <definedName name="给水11032" localSheetId="9">#REF!</definedName>
    <definedName name="给水11041" localSheetId="9">#REF!</definedName>
    <definedName name="给水11042" localSheetId="9">#REF!</definedName>
    <definedName name="给水11101" localSheetId="9">#REF!</definedName>
    <definedName name="给水11102" localSheetId="9">#REF!</definedName>
    <definedName name="给水11111" localSheetId="9">#REF!</definedName>
    <definedName name="给水11112" localSheetId="9">#REF!</definedName>
    <definedName name="给水11121" localSheetId="9">#REF!</definedName>
    <definedName name="给水11122" localSheetId="9">#REF!</definedName>
    <definedName name="给水11131" localSheetId="9">#REF!</definedName>
    <definedName name="给水11132" localSheetId="9">#REF!</definedName>
    <definedName name="给水11141" localSheetId="9">#REF!</definedName>
    <definedName name="给水11142" localSheetId="9">#REF!</definedName>
    <definedName name="给水11151" localSheetId="9">#REF!</definedName>
    <definedName name="给水11152" localSheetId="9">#REF!</definedName>
    <definedName name="给水11161" localSheetId="9">#REF!</definedName>
    <definedName name="给水11162" localSheetId="9">#REF!</definedName>
    <definedName name="给水11171" localSheetId="9">#REF!</definedName>
    <definedName name="给水11172" localSheetId="9">#REF!</definedName>
    <definedName name="给水11181" localSheetId="9">#REF!</definedName>
    <definedName name="给水11182" localSheetId="9">#REF!</definedName>
    <definedName name="给水11191" localSheetId="9">#REF!</definedName>
    <definedName name="给水11192" localSheetId="9">#REF!</definedName>
    <definedName name="给水补0011" localSheetId="9">#REF!</definedName>
    <definedName name="给水补0012" localSheetId="9">#REF!</definedName>
    <definedName name="土建10001" localSheetId="9">#REF!</definedName>
    <definedName name="土建10002" localSheetId="9">#REF!</definedName>
    <definedName name="土建10003" localSheetId="9">#REF!</definedName>
    <definedName name="土建10004" localSheetId="9">#REF!</definedName>
    <definedName name="土建10005" localSheetId="9">#REF!</definedName>
    <definedName name="土建10006" localSheetId="9">#REF!</definedName>
    <definedName name="土建10007" localSheetId="9">#REF!</definedName>
    <definedName name="土建10008" localSheetId="9">#REF!</definedName>
    <definedName name="土建10009" localSheetId="9">#REF!</definedName>
    <definedName name="土建10010" localSheetId="9">#REF!</definedName>
    <definedName name="土建10011" localSheetId="9">#REF!</definedName>
    <definedName name="土建2046." localSheetId="9">#REF!</definedName>
    <definedName name="土建21001" localSheetId="9">#REF!</definedName>
    <definedName name="土建21002" localSheetId="9">#REF!</definedName>
    <definedName name="土建21003" localSheetId="9">#REF!</definedName>
    <definedName name="土建21004" localSheetId="9">#REF!</definedName>
    <definedName name="土建21005" localSheetId="9">#REF!</definedName>
    <definedName name="土建21006" localSheetId="9">#REF!</definedName>
    <definedName name="土建21007" localSheetId="9">#REF!</definedName>
    <definedName name="土建21008" localSheetId="9">#REF!</definedName>
    <definedName name="土建21009" localSheetId="9">#REF!</definedName>
    <definedName name="土建21010" localSheetId="9">#REF!</definedName>
    <definedName name="土建21011" localSheetId="9">#REF!</definedName>
    <definedName name="土建21012" localSheetId="9">#REF!</definedName>
    <definedName name="土建21013" localSheetId="9">#REF!</definedName>
    <definedName name="土建21014" localSheetId="9">#REF!</definedName>
    <definedName name="土建21015" localSheetId="9">#REF!</definedName>
    <definedName name="土建21016" localSheetId="9">#REF!</definedName>
    <definedName name="土建21017" localSheetId="9">#REF!</definedName>
    <definedName name="土建21018" localSheetId="9">#REF!</definedName>
    <definedName name="土建21019" localSheetId="9">#REF!</definedName>
    <definedName name="土建21020" localSheetId="9">#REF!</definedName>
    <definedName name="土建21021" localSheetId="9">#REF!</definedName>
    <definedName name="土建21022" localSheetId="9">#REF!</definedName>
    <definedName name="土建21023" localSheetId="9">#REF!</definedName>
    <definedName name="土建21024" localSheetId="9">#REF!</definedName>
    <definedName name="土建21025" localSheetId="9">#REF!</definedName>
    <definedName name="土建21026" localSheetId="9">#REF!</definedName>
    <definedName name="土建21027" localSheetId="9">#REF!</definedName>
    <definedName name="土建21028" localSheetId="9">#REF!</definedName>
    <definedName name="土建21029" localSheetId="9">#REF!</definedName>
    <definedName name="土建21030" localSheetId="9">#REF!</definedName>
    <definedName name="土建21031" localSheetId="9">#REF!</definedName>
    <definedName name="土建21032" localSheetId="9">#REF!</definedName>
    <definedName name="土建21033" localSheetId="9">#REF!</definedName>
    <definedName name="土建21034" localSheetId="9">#REF!</definedName>
    <definedName name="土建21035" localSheetId="9">#REF!</definedName>
    <definedName name="土建21036" localSheetId="9">#REF!</definedName>
    <definedName name="土建21037" localSheetId="9">#REF!</definedName>
    <definedName name="土建21038" localSheetId="9">#REF!</definedName>
    <definedName name="土建21039" localSheetId="9">#REF!</definedName>
    <definedName name="土建21040" localSheetId="9">#REF!</definedName>
    <definedName name="土建21041" localSheetId="9">#REF!</definedName>
    <definedName name="土建21042" localSheetId="9">#REF!</definedName>
    <definedName name="土建21043" localSheetId="9">#REF!</definedName>
    <definedName name="土建21044" localSheetId="9">#REF!</definedName>
    <definedName name="土建21045" localSheetId="9">#REF!</definedName>
    <definedName name="土建21046" localSheetId="9">#REF!</definedName>
    <definedName name="土建21047" localSheetId="9">#REF!</definedName>
    <definedName name="土建21048" localSheetId="9">#REF!</definedName>
    <definedName name="土建21049" localSheetId="9">#REF!</definedName>
    <definedName name="土建21050" localSheetId="9">#REF!</definedName>
    <definedName name="土建21051" localSheetId="9">#REF!</definedName>
    <definedName name="土建21052" localSheetId="9">#REF!</definedName>
    <definedName name="土建21053" localSheetId="9">#REF!</definedName>
    <definedName name="土建21054" localSheetId="9">#REF!</definedName>
    <definedName name="土建21055" localSheetId="9">#REF!</definedName>
    <definedName name="土建21056" localSheetId="9">#REF!</definedName>
    <definedName name="土建21057" localSheetId="9">#REF!</definedName>
    <definedName name="土建21058" localSheetId="9">#REF!</definedName>
    <definedName name="土建21059" localSheetId="9">#REF!</definedName>
    <definedName name="土建21060" localSheetId="9">#REF!</definedName>
    <definedName name="土建21061" localSheetId="9">#REF!</definedName>
    <definedName name="土建21062" localSheetId="9">#REF!</definedName>
    <definedName name="土建21063" localSheetId="9">#REF!</definedName>
    <definedName name="土建21064" localSheetId="9">#REF!</definedName>
    <definedName name="土建21065" localSheetId="9">#REF!</definedName>
    <definedName name="土建21066" localSheetId="9">#REF!</definedName>
    <definedName name="土建21067" localSheetId="9">#REF!</definedName>
    <definedName name="土建21068" localSheetId="9">#REF!</definedName>
    <definedName name="土建21069" localSheetId="9">#REF!</definedName>
    <definedName name="土建21070" localSheetId="9">#REF!</definedName>
    <definedName name="土建21071" localSheetId="9">#REF!</definedName>
    <definedName name="土建21072" localSheetId="9">#REF!</definedName>
    <definedName name="土建21073" localSheetId="9">#REF!</definedName>
    <definedName name="土建21074" localSheetId="9">#REF!</definedName>
    <definedName name="土建21075" localSheetId="9">#REF!</definedName>
    <definedName name="土建21076" localSheetId="9">#REF!</definedName>
    <definedName name="土建21077" localSheetId="9">#REF!</definedName>
    <definedName name="土建21078" localSheetId="9">#REF!</definedName>
    <definedName name="土建21079" localSheetId="9">#REF!</definedName>
    <definedName name="土建21080" localSheetId="9">#REF!</definedName>
    <definedName name="土建21081" localSheetId="9">#REF!</definedName>
    <definedName name="土建21082" localSheetId="9">#REF!</definedName>
    <definedName name="土建21083" localSheetId="9">#REF!</definedName>
    <definedName name="土建21084" localSheetId="9">#REF!</definedName>
    <definedName name="土建21085" localSheetId="9">#REF!</definedName>
    <definedName name="土建21086" localSheetId="9">#REF!</definedName>
    <definedName name="土建21087" localSheetId="9">#REF!</definedName>
    <definedName name="土建21088" localSheetId="9">#REF!</definedName>
    <definedName name="土建21089" localSheetId="9">#REF!</definedName>
    <definedName name="土建21090" localSheetId="9">#REF!</definedName>
    <definedName name="土建21091" localSheetId="9">#REF!</definedName>
    <definedName name="土建21092" localSheetId="9">#REF!</definedName>
    <definedName name="土建21093" localSheetId="9">#REF!</definedName>
    <definedName name="土建21094" localSheetId="9">#REF!</definedName>
    <definedName name="土建21095" localSheetId="9">#REF!</definedName>
    <definedName name="土建21096" localSheetId="9">#REF!</definedName>
    <definedName name="土建21097" localSheetId="9">#REF!</definedName>
    <definedName name="土建21098" localSheetId="9">#REF!</definedName>
    <definedName name="土建21099" localSheetId="9">#REF!</definedName>
    <definedName name="土建21100" localSheetId="9">#REF!</definedName>
    <definedName name="土建21101" localSheetId="9">#REF!</definedName>
    <definedName name="土建21101." localSheetId="9">#REF!</definedName>
    <definedName name="土建22001" localSheetId="9">#REF!</definedName>
    <definedName name="土建22002" localSheetId="9">#REF!</definedName>
    <definedName name="土建22003" localSheetId="9">#REF!</definedName>
    <definedName name="土建22004" localSheetId="9">#REF!</definedName>
    <definedName name="土建22005" localSheetId="9">#REF!</definedName>
    <definedName name="土建22006" localSheetId="9">#REF!</definedName>
    <definedName name="土建22007" localSheetId="9">#REF!</definedName>
    <definedName name="土建22008" localSheetId="9">#REF!</definedName>
    <definedName name="土建22009" localSheetId="9">#REF!</definedName>
    <definedName name="土建22010" localSheetId="9">#REF!</definedName>
    <definedName name="土建23001" localSheetId="9">#REF!</definedName>
    <definedName name="土建23002" localSheetId="9">#REF!</definedName>
    <definedName name="土建23003" localSheetId="9">#REF!</definedName>
    <definedName name="土建23004" localSheetId="9">#REF!</definedName>
    <definedName name="土建23005" localSheetId="9">#REF!</definedName>
    <definedName name="土建23006" localSheetId="9">#REF!</definedName>
    <definedName name="土建23007" localSheetId="9">#REF!</definedName>
    <definedName name="土建23008" localSheetId="9">#REF!</definedName>
    <definedName name="土建23009" localSheetId="9">#REF!</definedName>
    <definedName name="土建23010" localSheetId="9">#REF!</definedName>
    <definedName name="土建23011" localSheetId="9">#REF!</definedName>
    <definedName name="土建23012" localSheetId="9">#REF!</definedName>
    <definedName name="土建23013" localSheetId="9">#REF!</definedName>
    <definedName name="土建23014" localSheetId="9">#REF!</definedName>
    <definedName name="土建23015" localSheetId="9">#REF!</definedName>
    <definedName name="土建23016" localSheetId="9">#REF!</definedName>
    <definedName name="土建23017" localSheetId="9">#REF!</definedName>
    <definedName name="土建23018" localSheetId="9">#REF!</definedName>
    <definedName name="土建23019" localSheetId="9">#REF!</definedName>
    <definedName name="土建23020" localSheetId="9">#REF!</definedName>
    <definedName name="土建23021" localSheetId="9">#REF!</definedName>
    <definedName name="土建23022" localSheetId="9">#REF!</definedName>
    <definedName name="土建23023" localSheetId="9">#REF!</definedName>
    <definedName name="土建23024" localSheetId="9">#REF!</definedName>
    <definedName name="土建23025" localSheetId="9">#REF!</definedName>
    <definedName name="土建23026" localSheetId="9">#REF!</definedName>
    <definedName name="土建23027" localSheetId="9">#REF!</definedName>
    <definedName name="土建23028" localSheetId="9">#REF!</definedName>
    <definedName name="土建23029" localSheetId="9">#REF!</definedName>
    <definedName name="土建23030" localSheetId="9">#REF!</definedName>
    <definedName name="土建23031" localSheetId="9">#REF!</definedName>
    <definedName name="土建23032" localSheetId="9">#REF!</definedName>
    <definedName name="土建23033" localSheetId="9">#REF!</definedName>
    <definedName name="土建23034" localSheetId="9">#REF!</definedName>
    <definedName name="土建23035" localSheetId="9">#REF!</definedName>
    <definedName name="土建23036" localSheetId="9">#REF!</definedName>
    <definedName name="土建23037" localSheetId="9">#REF!</definedName>
    <definedName name="土建23038" localSheetId="9">#REF!</definedName>
    <definedName name="土建23039" localSheetId="9">#REF!</definedName>
    <definedName name="土建23040" localSheetId="9">#REF!</definedName>
    <definedName name="土建23041" localSheetId="9">#REF!</definedName>
    <definedName name="土建23042" localSheetId="9">#REF!</definedName>
    <definedName name="土建23043" localSheetId="9">#REF!</definedName>
    <definedName name="土建23043." localSheetId="9">#REF!</definedName>
    <definedName name="土建23043。" localSheetId="9">#REF!</definedName>
    <definedName name="土建23044" localSheetId="9">#REF!</definedName>
    <definedName name="土建23044." localSheetId="9">#REF!</definedName>
    <definedName name="土建23045" localSheetId="9">#REF!</definedName>
    <definedName name="土建23045." localSheetId="9">#REF!</definedName>
    <definedName name="土建23046" localSheetId="9">#REF!</definedName>
    <definedName name="土建23046." localSheetId="9">#REF!</definedName>
    <definedName name="土建23047" localSheetId="9">#REF!</definedName>
    <definedName name="土建23047." localSheetId="9">#REF!</definedName>
    <definedName name="土建23048" localSheetId="9">#REF!</definedName>
    <definedName name="土建23048." localSheetId="9">#REF!</definedName>
    <definedName name="土建23049" localSheetId="9">#REF!</definedName>
    <definedName name="土建23049." localSheetId="9">#REF!</definedName>
    <definedName name="土建23050" localSheetId="9">#REF!</definedName>
    <definedName name="土建23050." localSheetId="9">#REF!</definedName>
    <definedName name="土建23051" localSheetId="9">#REF!</definedName>
    <definedName name="土建23051." localSheetId="9">#REF!</definedName>
    <definedName name="土建23052" localSheetId="9">#REF!</definedName>
    <definedName name="土建23052." localSheetId="9">#REF!</definedName>
    <definedName name="土建30001" localSheetId="9">#REF!</definedName>
    <definedName name="土建30002" localSheetId="9">#REF!</definedName>
    <definedName name="土建30003" localSheetId="9">#REF!</definedName>
    <definedName name="土建30004" localSheetId="9">#REF!</definedName>
    <definedName name="土建30005" localSheetId="9">#REF!</definedName>
    <definedName name="土建30006" localSheetId="9">#REF!</definedName>
    <definedName name="土建30007" localSheetId="9">#REF!</definedName>
    <definedName name="土建30008" localSheetId="9">#REF!</definedName>
    <definedName name="土建30009" localSheetId="9">#REF!</definedName>
    <definedName name="土建30010" localSheetId="9">#REF!</definedName>
    <definedName name="土建30011" localSheetId="9">#REF!</definedName>
    <definedName name="土建30012" localSheetId="9">#REF!</definedName>
    <definedName name="土建30013" localSheetId="9">#REF!</definedName>
    <definedName name="土建30014" localSheetId="9">#REF!</definedName>
    <definedName name="土建30015" localSheetId="9">#REF!</definedName>
    <definedName name="土建30016" localSheetId="9">#REF!</definedName>
    <definedName name="土建30017" localSheetId="9">#REF!</definedName>
    <definedName name="土建30018" localSheetId="9">#REF!</definedName>
    <definedName name="土建30019" localSheetId="9">#REF!</definedName>
    <definedName name="土建30020" localSheetId="9">#REF!</definedName>
    <definedName name="土建30021" localSheetId="9">#REF!</definedName>
    <definedName name="土建30022" localSheetId="9">#REF!</definedName>
    <definedName name="土建30023" localSheetId="9">#REF!</definedName>
    <definedName name="土建30024" localSheetId="9">#REF!</definedName>
    <definedName name="土建30025" localSheetId="9">#REF!</definedName>
    <definedName name="土建30026" localSheetId="9">#REF!</definedName>
    <definedName name="土建30027" localSheetId="9">#REF!</definedName>
    <definedName name="土建30028" localSheetId="9">#REF!</definedName>
    <definedName name="土建30029" localSheetId="9">#REF!</definedName>
    <definedName name="土建40001" localSheetId="9">#REF!</definedName>
    <definedName name="土建50001" localSheetId="9">#REF!</definedName>
    <definedName name="土建50002" localSheetId="9">#REF!</definedName>
    <definedName name="土建50003" localSheetId="9">#REF!</definedName>
    <definedName name="土建50004" localSheetId="9">#REF!</definedName>
    <definedName name="土建50005" localSheetId="9">#REF!</definedName>
    <definedName name="土建50006" localSheetId="9">#REF!</definedName>
    <definedName name="土建50007" localSheetId="9">#REF!</definedName>
    <definedName name="土建50008" localSheetId="9">#REF!</definedName>
    <definedName name="土建50009" localSheetId="9">#REF!</definedName>
    <definedName name="土建50010" localSheetId="9">#REF!</definedName>
    <definedName name="土建50010." localSheetId="9">#REF!</definedName>
    <definedName name="土建50011" localSheetId="9">#REF!</definedName>
    <definedName name="土建50012" localSheetId="9">#REF!</definedName>
    <definedName name="土建50013" localSheetId="9">#REF!</definedName>
    <definedName name="土建50014" localSheetId="9">#REF!</definedName>
    <definedName name="土建50015" localSheetId="9">#REF!</definedName>
    <definedName name="土建50016" localSheetId="9">#REF!</definedName>
    <definedName name="土建5010" localSheetId="9">#REF!</definedName>
    <definedName name="土建60001" localSheetId="9">#REF!</definedName>
    <definedName name="土建60002" localSheetId="9">#REF!</definedName>
    <definedName name="土建60003" localSheetId="9">#REF!</definedName>
    <definedName name="土建60004" localSheetId="9">#REF!</definedName>
    <definedName name="土建60005" localSheetId="9">#REF!</definedName>
    <definedName name="土建60006" localSheetId="9">#REF!</definedName>
    <definedName name="土建60007" localSheetId="9">#REF!</definedName>
    <definedName name="土建60008" localSheetId="9">#REF!</definedName>
    <definedName name="土建60009" localSheetId="9">#REF!</definedName>
    <definedName name="土建60010" localSheetId="9">#REF!</definedName>
    <definedName name="土建60011" localSheetId="9">#REF!</definedName>
    <definedName name="土建60012" localSheetId="9">#REF!</definedName>
    <definedName name="土建60013" localSheetId="9">#REF!</definedName>
    <definedName name="土建60014" localSheetId="9">#REF!</definedName>
    <definedName name="土建60015" localSheetId="9">#REF!</definedName>
    <definedName name="土建60016" localSheetId="9">#REF!</definedName>
    <definedName name="土建60017" localSheetId="9">#REF!</definedName>
    <definedName name="土建60018" localSheetId="9">#REF!</definedName>
    <definedName name="土建60019" localSheetId="9">#REF!</definedName>
    <definedName name="土建60020" localSheetId="9">#REF!</definedName>
    <definedName name="土建60021" localSheetId="9">#REF!</definedName>
    <definedName name="土建60022" localSheetId="9">#REF!</definedName>
    <definedName name="土建60023" localSheetId="9">#REF!</definedName>
    <definedName name="土建60024" localSheetId="9">#REF!</definedName>
    <definedName name="土建60025" localSheetId="9">#REF!</definedName>
    <definedName name="土建60026" localSheetId="9">#REF!</definedName>
    <definedName name="土建60027" localSheetId="9">#REF!</definedName>
    <definedName name="土建60028" localSheetId="9">#REF!</definedName>
    <definedName name="土建60029" localSheetId="9">#REF!</definedName>
    <definedName name="土建60030" localSheetId="9">#REF!</definedName>
    <definedName name="土建60031" localSheetId="9">#REF!</definedName>
    <definedName name="土建60032" localSheetId="9">#REF!</definedName>
    <definedName name="土建60033" localSheetId="9">#REF!</definedName>
    <definedName name="土建60034" localSheetId="9">#REF!</definedName>
    <definedName name="土建60035" localSheetId="9">#REF!</definedName>
    <definedName name="土建60036" localSheetId="9">#REF!</definedName>
    <definedName name="土建60037" localSheetId="9">#REF!</definedName>
    <definedName name="土建60038" localSheetId="9">#REF!</definedName>
    <definedName name="土建60039" localSheetId="9">#REF!</definedName>
    <definedName name="土建60040" localSheetId="9">#REF!</definedName>
    <definedName name="土建60041" localSheetId="9">#REF!</definedName>
    <definedName name="土建60042" localSheetId="9">#REF!</definedName>
    <definedName name="土建60043" localSheetId="9">#REF!</definedName>
    <definedName name="土建60044" localSheetId="9">#REF!</definedName>
    <definedName name="土建60045" localSheetId="9">#REF!</definedName>
    <definedName name="土建60046" localSheetId="9">#REF!</definedName>
    <definedName name="土建60047" localSheetId="9">#REF!</definedName>
    <definedName name="土建60048" localSheetId="9">#REF!</definedName>
    <definedName name="土建60049" localSheetId="9">#REF!</definedName>
    <definedName name="土建60050" localSheetId="9">#REF!</definedName>
    <definedName name="土建60051" localSheetId="9">#REF!</definedName>
    <definedName name="土建60052" localSheetId="9">#REF!</definedName>
    <definedName name="土建60053" localSheetId="9">#REF!</definedName>
    <definedName name="土建60054" localSheetId="9">#REF!</definedName>
    <definedName name="土建60055" localSheetId="9">#REF!</definedName>
    <definedName name="土建60056" localSheetId="9">#REF!</definedName>
    <definedName name="土建60057" localSheetId="9">#REF!</definedName>
    <definedName name="土建60058" localSheetId="9">#REF!</definedName>
    <definedName name="土建60059" localSheetId="9">#REF!</definedName>
    <definedName name="土建60060" localSheetId="9">#REF!</definedName>
    <definedName name="土建60061" localSheetId="9">#REF!</definedName>
    <definedName name="土建60062" localSheetId="9">#REF!</definedName>
    <definedName name="土建60063" localSheetId="9">#REF!</definedName>
    <definedName name="土建60064" localSheetId="9">#REF!</definedName>
    <definedName name="土建60065" localSheetId="9">#REF!</definedName>
    <definedName name="土建60066" localSheetId="9">#REF!</definedName>
    <definedName name="土建60067" localSheetId="9">#REF!</definedName>
    <definedName name="土建60068" localSheetId="9">#REF!</definedName>
    <definedName name="土建60069" localSheetId="9">#REF!</definedName>
    <definedName name="土建60070" localSheetId="9">#REF!</definedName>
    <definedName name="土建60071" localSheetId="9">#REF!</definedName>
    <definedName name="土建60072" localSheetId="9">#REF!</definedName>
    <definedName name="土建60073" localSheetId="9">#REF!</definedName>
    <definedName name="土建60074" localSheetId="9">#REF!</definedName>
    <definedName name="土建60075" localSheetId="9">#REF!</definedName>
    <definedName name="土建60076" localSheetId="9">#REF!</definedName>
    <definedName name="土建60077" localSheetId="9">#REF!</definedName>
    <definedName name="土建70001" localSheetId="9">#REF!</definedName>
    <definedName name="土建70002" localSheetId="9">#REF!</definedName>
    <definedName name="土建70003" localSheetId="9">#REF!</definedName>
    <definedName name="土建70004" localSheetId="9">#REF!</definedName>
    <definedName name="土建70005" localSheetId="9">#REF!</definedName>
    <definedName name="土建70006" localSheetId="9">#REF!</definedName>
    <definedName name="土建70007" localSheetId="9">#REF!</definedName>
    <definedName name="土建70008" localSheetId="9">#REF!</definedName>
    <definedName name="土建70009" localSheetId="9">#REF!</definedName>
    <definedName name="土建70010" localSheetId="9">#REF!</definedName>
    <definedName name="土建70011" localSheetId="9">#REF!</definedName>
    <definedName name="土建70012" localSheetId="9">#REF!</definedName>
    <definedName name="土建70013" localSheetId="9">#REF!</definedName>
    <definedName name="土建70014" localSheetId="9">#REF!</definedName>
    <definedName name="土建70015" localSheetId="9">#REF!</definedName>
    <definedName name="土建70016" localSheetId="9">#REF!</definedName>
    <definedName name="土建70017" localSheetId="9">#REF!</definedName>
    <definedName name="土建70018" localSheetId="9">#REF!</definedName>
    <definedName name="土建70019" localSheetId="9">#REF!</definedName>
    <definedName name="土建70020" localSheetId="9">#REF!</definedName>
    <definedName name="土建70021" localSheetId="9">#REF!</definedName>
    <definedName name="土建70022" localSheetId="9">#REF!</definedName>
    <definedName name="土建70023" localSheetId="9">#REF!</definedName>
    <definedName name="土建70024" localSheetId="9">#REF!</definedName>
    <definedName name="土建70025" localSheetId="9">#REF!</definedName>
    <definedName name="土建70026" localSheetId="9">#REF!</definedName>
    <definedName name="土建70027" localSheetId="9">#REF!</definedName>
    <definedName name="土建80001" localSheetId="9">#REF!</definedName>
    <definedName name="土建80002" localSheetId="9">#REF!</definedName>
    <definedName name="土建80003" localSheetId="9">#REF!</definedName>
    <definedName name="土建80004" localSheetId="9">#REF!</definedName>
    <definedName name="土建80005" localSheetId="9">#REF!</definedName>
    <definedName name="土建80006" localSheetId="9">#REF!</definedName>
    <definedName name="土建80007" localSheetId="9">#REF!</definedName>
    <definedName name="土建80008" localSheetId="9">#REF!</definedName>
    <definedName name="土建80009" localSheetId="9">#REF!</definedName>
    <definedName name="土建80010" localSheetId="9">#REF!</definedName>
    <definedName name="土建80011" localSheetId="9">#REF!</definedName>
    <definedName name="土建80012" localSheetId="9">#REF!</definedName>
    <definedName name="土建80013" localSheetId="9">#REF!</definedName>
    <definedName name="土建80014" localSheetId="9">#REF!</definedName>
    <definedName name="土建80015" localSheetId="9">#REF!</definedName>
    <definedName name="土建80016" localSheetId="9">#REF!</definedName>
    <definedName name="土建80017" localSheetId="9">#REF!</definedName>
    <definedName name="污水20011" localSheetId="9">#REF!</definedName>
    <definedName name="污水20012" localSheetId="9">#REF!</definedName>
    <definedName name="污水20021" localSheetId="9">#REF!</definedName>
    <definedName name="污水20022" localSheetId="9">#REF!</definedName>
    <definedName name="污水20031" localSheetId="9">#REF!</definedName>
    <definedName name="污水20032" localSheetId="9">#REF!</definedName>
    <definedName name="污水20041" localSheetId="9">#REF!</definedName>
    <definedName name="污水20042" localSheetId="9">#REF!</definedName>
    <definedName name="污水20051" localSheetId="9">#REF!</definedName>
    <definedName name="污水20052" localSheetId="9">#REF!</definedName>
    <definedName name="污水20061" localSheetId="9">#REF!</definedName>
    <definedName name="污水20062" localSheetId="9">#REF!</definedName>
    <definedName name="污水20071" localSheetId="9">#REF!</definedName>
    <definedName name="污水20072" localSheetId="9">#REF!</definedName>
    <definedName name="污水20081" localSheetId="9">#REF!</definedName>
    <definedName name="污水20082" localSheetId="9">#REF!</definedName>
    <definedName name="污水20091" localSheetId="9">#REF!</definedName>
    <definedName name="污水20092" localSheetId="9">#REF!</definedName>
    <definedName name="污水20101" localSheetId="9">#REF!</definedName>
    <definedName name="污水20102" localSheetId="9">#REF!</definedName>
    <definedName name="污水20111" localSheetId="9">#REF!</definedName>
    <definedName name="污水20112" localSheetId="9">#REF!</definedName>
    <definedName name="污水20121" localSheetId="9">#REF!</definedName>
    <definedName name="污水20122" localSheetId="9">#REF!</definedName>
    <definedName name="污水20131" localSheetId="9">#REF!</definedName>
    <definedName name="污水20132" localSheetId="9">#REF!</definedName>
    <definedName name="污水20141" localSheetId="9">#REF!</definedName>
    <definedName name="污水20142" localSheetId="9">#REF!</definedName>
    <definedName name="污水20151" localSheetId="9">#REF!</definedName>
    <definedName name="污水20152" localSheetId="9">#REF!</definedName>
    <definedName name="污水20161" localSheetId="9">#REF!</definedName>
    <definedName name="污水20162" localSheetId="9">#REF!</definedName>
    <definedName name="污水20171" localSheetId="9">#REF!</definedName>
    <definedName name="污水20172" localSheetId="9">#REF!</definedName>
    <definedName name="污水20181" localSheetId="9">#REF!</definedName>
    <definedName name="污水20182" localSheetId="9">#REF!</definedName>
    <definedName name="污水20191" localSheetId="9">#REF!</definedName>
    <definedName name="污水20192" localSheetId="9">#REF!</definedName>
    <definedName name="污水20201" localSheetId="9">#REF!</definedName>
    <definedName name="污水20202" localSheetId="9">#REF!</definedName>
    <definedName name="污水20211" localSheetId="9">#REF!</definedName>
    <definedName name="污水20212" localSheetId="9">#REF!</definedName>
    <definedName name="污水20221" localSheetId="9">#REF!</definedName>
    <definedName name="污水20222" localSheetId="9">#REF!</definedName>
    <definedName name="污水20231" localSheetId="9">#REF!</definedName>
    <definedName name="污水20232" localSheetId="9">#REF!</definedName>
    <definedName name="污水20241" localSheetId="9">#REF!</definedName>
    <definedName name="污水20242" localSheetId="9">#REF!</definedName>
    <definedName name="污水20251" localSheetId="9">#REF!</definedName>
    <definedName name="污水20252" localSheetId="9">#REF!</definedName>
    <definedName name="污水20261" localSheetId="9">#REF!</definedName>
    <definedName name="污水20262" localSheetId="9">#REF!</definedName>
    <definedName name="污水20271" localSheetId="9">#REF!</definedName>
    <definedName name="污水20272" localSheetId="9">#REF!</definedName>
    <definedName name="污水20281" localSheetId="9">#REF!</definedName>
    <definedName name="污水20282" localSheetId="9">#REF!</definedName>
    <definedName name="污水20291" localSheetId="9">#REF!</definedName>
    <definedName name="污水20292" localSheetId="9">#REF!</definedName>
    <definedName name="污水20301" localSheetId="9">#REF!</definedName>
    <definedName name="污水20302" localSheetId="9">#REF!</definedName>
    <definedName name="污水20311" localSheetId="9">#REF!</definedName>
    <definedName name="污水20312" localSheetId="9">#REF!</definedName>
    <definedName name="污水20321" localSheetId="9">#REF!</definedName>
    <definedName name="污水20322" localSheetId="9">#REF!</definedName>
    <definedName name="污水20331" localSheetId="9">#REF!</definedName>
    <definedName name="污水20332" localSheetId="9">#REF!</definedName>
    <definedName name="污水20341" localSheetId="9">#REF!</definedName>
    <definedName name="污水20342" localSheetId="9">#REF!</definedName>
    <definedName name="污水20351" localSheetId="9">#REF!</definedName>
    <definedName name="污水20352" localSheetId="9">#REF!</definedName>
    <definedName name="污水20361" localSheetId="9">#REF!</definedName>
    <definedName name="污水20362" localSheetId="9">#REF!</definedName>
    <definedName name="污水20371" localSheetId="9">#REF!</definedName>
    <definedName name="污水20372" localSheetId="9">#REF!</definedName>
    <definedName name="污水20381" localSheetId="9">#REF!</definedName>
    <definedName name="污水20382" localSheetId="9">#REF!</definedName>
    <definedName name="污水20391" localSheetId="9">#REF!</definedName>
    <definedName name="污水20392" localSheetId="9">#REF!</definedName>
    <definedName name="污水20401" localSheetId="9">#REF!</definedName>
    <definedName name="污水20402" localSheetId="9">#REF!</definedName>
    <definedName name="污水20411" localSheetId="9">#REF!</definedName>
    <definedName name="污水20412" localSheetId="9">#REF!</definedName>
    <definedName name="污水20421" localSheetId="9">#REF!</definedName>
    <definedName name="污水20422" localSheetId="9">#REF!</definedName>
    <definedName name="污水20431" localSheetId="9">#REF!</definedName>
    <definedName name="污水20432" localSheetId="9">#REF!</definedName>
    <definedName name="污水20441" localSheetId="9">#REF!</definedName>
    <definedName name="污水20442" localSheetId="9">#REF!</definedName>
    <definedName name="污水补0011" localSheetId="9">#REF!</definedName>
    <definedName name="污水补0012" localSheetId="9">#REF!</definedName>
    <definedName name="污水补0021" localSheetId="9">#REF!</definedName>
    <definedName name="污水补0022" localSheetId="9">#REF!</definedName>
    <definedName name="污水补0031" localSheetId="9">#REF!</definedName>
    <definedName name="污水补0032" localSheetId="9">#REF!</definedName>
    <definedName name="雨水30011" localSheetId="9">#REF!</definedName>
    <definedName name="雨水30012" localSheetId="9">#REF!</definedName>
    <definedName name="雨水30021" localSheetId="9">#REF!</definedName>
    <definedName name="雨水30022" localSheetId="9">#REF!</definedName>
    <definedName name="雨水30031" localSheetId="9">#REF!</definedName>
    <definedName name="雨水30032" localSheetId="9">#REF!</definedName>
    <definedName name="雨水30041" localSheetId="9">#REF!</definedName>
    <definedName name="雨水30042" localSheetId="9">#REF!</definedName>
    <definedName name="雨水30051" localSheetId="9">#REF!</definedName>
    <definedName name="雨水30052" localSheetId="9">#REF!</definedName>
    <definedName name="雨水30061" localSheetId="9">#REF!</definedName>
    <definedName name="雨水30062" localSheetId="9">#REF!</definedName>
    <definedName name="雨水30071" localSheetId="9">#REF!</definedName>
    <definedName name="雨水30072" localSheetId="9">#REF!</definedName>
    <definedName name="雨水30081" localSheetId="9">#REF!</definedName>
    <definedName name="雨水30082" localSheetId="9">#REF!</definedName>
    <definedName name="雨水30091" localSheetId="9">#REF!</definedName>
    <definedName name="雨水30092" localSheetId="9">#REF!</definedName>
    <definedName name="雨水30101" localSheetId="9">#REF!</definedName>
    <definedName name="雨水30102" localSheetId="9">#REF!</definedName>
    <definedName name="雨水30111" localSheetId="9">#REF!</definedName>
    <definedName name="雨水30112" localSheetId="9">#REF!</definedName>
    <definedName name="雨水30121" localSheetId="9">#REF!</definedName>
    <definedName name="雨水30122" localSheetId="9">#REF!</definedName>
    <definedName name="雨水30131" localSheetId="9">#REF!</definedName>
    <definedName name="雨水30132" localSheetId="9">#REF!</definedName>
    <definedName name="雨水30141" localSheetId="9">#REF!</definedName>
    <definedName name="雨水30142" localSheetId="9">#REF!</definedName>
    <definedName name="雨水30151" localSheetId="9">#REF!</definedName>
    <definedName name="雨水30152" localSheetId="9">#REF!</definedName>
    <definedName name="雨水30161" localSheetId="9">#REF!</definedName>
    <definedName name="雨水30162" localSheetId="9">#REF!</definedName>
    <definedName name="_xlnm.Print_Area" localSheetId="6">装饰工程量清单计价表!$A$1:$J$265</definedName>
    <definedName name="_xlnm.Print_Titles" localSheetId="6">装饰工程量清单计价表!$1:$3</definedName>
    <definedName name="单价101" localSheetId="6">#REF!</definedName>
    <definedName name="单价102" localSheetId="6">#REF!</definedName>
    <definedName name="单价103" localSheetId="6">#REF!</definedName>
    <definedName name="单价104" localSheetId="6">#REF!</definedName>
    <definedName name="单价105" localSheetId="6">#REF!</definedName>
    <definedName name="单价106" localSheetId="6">#REF!</definedName>
    <definedName name="单价107" localSheetId="6">#REF!</definedName>
    <definedName name="单价108" localSheetId="6">#REF!</definedName>
    <definedName name="单价109" localSheetId="6">#REF!</definedName>
    <definedName name="单价2001" localSheetId="6">#REF!</definedName>
    <definedName name="单价2002" localSheetId="6">#REF!</definedName>
    <definedName name="单价2003" localSheetId="6">#REF!</definedName>
    <definedName name="单价2004" localSheetId="6">#REF!</definedName>
    <definedName name="单价2005" localSheetId="6">#REF!</definedName>
    <definedName name="单价20050" localSheetId="6">#REF!</definedName>
    <definedName name="单价2006" localSheetId="6">#REF!</definedName>
    <definedName name="单价2007" localSheetId="6">#REF!</definedName>
    <definedName name="单价2008" localSheetId="6">#REF!</definedName>
    <definedName name="单价2009" localSheetId="6">#REF!</definedName>
    <definedName name="单价201" localSheetId="6">#REF!</definedName>
    <definedName name="单价2010" localSheetId="6">#REF!</definedName>
    <definedName name="单价2011" localSheetId="6">#REF!</definedName>
    <definedName name="单价2012" localSheetId="6">#REF!</definedName>
    <definedName name="单价2013" localSheetId="6">#REF!</definedName>
    <definedName name="单价2014" localSheetId="6">#REF!</definedName>
    <definedName name="单价2015" localSheetId="6">#REF!</definedName>
    <definedName name="单价2016" localSheetId="6">#REF!</definedName>
    <definedName name="单价2017" localSheetId="6">#REF!</definedName>
    <definedName name="单价2018" localSheetId="6">#REF!</definedName>
    <definedName name="单价2019" localSheetId="6">#REF!</definedName>
    <definedName name="单价202" localSheetId="6">#REF!</definedName>
    <definedName name="单价2020" localSheetId="6">#REF!</definedName>
    <definedName name="单价2021" localSheetId="6">#REF!</definedName>
    <definedName name="单价2022" localSheetId="6">#REF!</definedName>
    <definedName name="单价2023" localSheetId="6">#REF!</definedName>
    <definedName name="单价2024" localSheetId="6">#REF!</definedName>
    <definedName name="单价2025" localSheetId="6">#REF!</definedName>
    <definedName name="单价2026" localSheetId="6">#REF!</definedName>
    <definedName name="单价2027" localSheetId="6">#REF!</definedName>
    <definedName name="单价2028" localSheetId="6">#REF!</definedName>
    <definedName name="单价2029" localSheetId="6">#REF!</definedName>
    <definedName name="单价203" localSheetId="6">#REF!</definedName>
    <definedName name="单价2030" localSheetId="6">#REF!</definedName>
    <definedName name="单价2031" localSheetId="6">#REF!</definedName>
    <definedName name="单价2032" localSheetId="6">#REF!</definedName>
    <definedName name="单价2033" localSheetId="6">#REF!</definedName>
    <definedName name="单价2034" localSheetId="6">#REF!</definedName>
    <definedName name="单价2035" localSheetId="6">#REF!</definedName>
    <definedName name="单价2036" localSheetId="6">#REF!</definedName>
    <definedName name="单价2037" localSheetId="6">#REF!</definedName>
    <definedName name="单价2038" localSheetId="6">#REF!</definedName>
    <definedName name="单价2039" localSheetId="6">#REF!</definedName>
    <definedName name="单价204" localSheetId="6">#REF!</definedName>
    <definedName name="单价2040" localSheetId="6">#REF!</definedName>
    <definedName name="单价2041" localSheetId="6">#REF!</definedName>
    <definedName name="单价205" localSheetId="6">#REF!</definedName>
    <definedName name="单价2050" localSheetId="6">#REF!</definedName>
    <definedName name="单价206" localSheetId="6">#REF!</definedName>
    <definedName name="单价207" localSheetId="6">#REF!</definedName>
    <definedName name="单价208" localSheetId="6">#REF!</definedName>
    <definedName name="单价209" localSheetId="6">#REF!</definedName>
    <definedName name="单价210" localSheetId="6">#REF!</definedName>
    <definedName name="单价211" localSheetId="6">#REF!</definedName>
    <definedName name="单价212" localSheetId="6">#REF!</definedName>
    <definedName name="单价213" localSheetId="6">#REF!</definedName>
    <definedName name="单价214" localSheetId="6">#REF!</definedName>
    <definedName name="单价215" localSheetId="6">#REF!</definedName>
    <definedName name="单价216" localSheetId="6">#REF!</definedName>
    <definedName name="单价217" localSheetId="6">#REF!</definedName>
    <definedName name="单价2171" localSheetId="6">#REF!</definedName>
    <definedName name="单价218" localSheetId="6">#REF!</definedName>
    <definedName name="单价219" localSheetId="6">#REF!</definedName>
    <definedName name="单价220" localSheetId="6">#REF!</definedName>
    <definedName name="单价221" localSheetId="6">#REF!</definedName>
    <definedName name="单价222" localSheetId="6">#REF!</definedName>
    <definedName name="单价223" localSheetId="6">#REF!</definedName>
    <definedName name="单价224" localSheetId="6">#REF!</definedName>
    <definedName name="单价225" localSheetId="6">#REF!</definedName>
    <definedName name="单价226" localSheetId="6">#REF!</definedName>
    <definedName name="单价227" localSheetId="6">#REF!</definedName>
    <definedName name="单价228" localSheetId="6">#REF!</definedName>
    <definedName name="单价229" localSheetId="6">#REF!</definedName>
    <definedName name="单价230" localSheetId="6">#REF!</definedName>
    <definedName name="单价231" localSheetId="6">#REF!</definedName>
    <definedName name="单价234" localSheetId="6">#REF!</definedName>
    <definedName name="单价235" localSheetId="6">#REF!</definedName>
    <definedName name="单价236" localSheetId="6">#REF!</definedName>
    <definedName name="单价237" localSheetId="6">#REF!</definedName>
    <definedName name="单价238" localSheetId="6">#REF!</definedName>
    <definedName name="单价239" localSheetId="6">#REF!</definedName>
    <definedName name="单价2391" localSheetId="6">#REF!</definedName>
    <definedName name="单价240" localSheetId="6">#REF!</definedName>
    <definedName name="单价241" localSheetId="6">#REF!</definedName>
    <definedName name="单价242" localSheetId="6">#REF!</definedName>
    <definedName name="单价243" localSheetId="6">#REF!</definedName>
    <definedName name="单价244" localSheetId="6">#REF!</definedName>
    <definedName name="单价245" localSheetId="6">#REF!</definedName>
    <definedName name="单价246" localSheetId="6">#REF!</definedName>
    <definedName name="单价247" localSheetId="6">#REF!</definedName>
    <definedName name="单价248" localSheetId="6">#REF!</definedName>
    <definedName name="单价249" localSheetId="6">#REF!</definedName>
    <definedName name="单价250" localSheetId="6">#REF!</definedName>
    <definedName name="单价251" localSheetId="6">#REF!</definedName>
    <definedName name="单价254" localSheetId="6">#REF!</definedName>
    <definedName name="单价255" localSheetId="6">#REF!</definedName>
    <definedName name="单价256" localSheetId="6">#REF!</definedName>
    <definedName name="单价257" localSheetId="6">#REF!</definedName>
    <definedName name="单价258" localSheetId="6">#REF!</definedName>
    <definedName name="单价259" localSheetId="6">#REF!</definedName>
    <definedName name="单价281" localSheetId="6">#REF!</definedName>
    <definedName name="单价282" localSheetId="6">#REF!</definedName>
    <definedName name="单价283" localSheetId="6">#REF!</definedName>
    <definedName name="单价284" localSheetId="6">#REF!</definedName>
    <definedName name="单价285" localSheetId="6">#REF!</definedName>
    <definedName name="单价286" localSheetId="6">#REF!</definedName>
    <definedName name="单价287" localSheetId="6">#REF!</definedName>
    <definedName name="单价301" localSheetId="6">#REF!</definedName>
    <definedName name="单价302" localSheetId="6">#REF!</definedName>
    <definedName name="单价303" localSheetId="6">#REF!</definedName>
    <definedName name="单价304" localSheetId="6">#REF!</definedName>
    <definedName name="单价305" localSheetId="6">#REF!</definedName>
    <definedName name="单价306" localSheetId="6">#REF!</definedName>
    <definedName name="单价307" localSheetId="6">#REF!</definedName>
    <definedName name="单价308" localSheetId="6">#REF!</definedName>
    <definedName name="单价309" localSheetId="6">#REF!</definedName>
    <definedName name="单价310" localSheetId="6">#REF!</definedName>
    <definedName name="单价311" localSheetId="6">#REF!</definedName>
    <definedName name="单价312" localSheetId="6">#REF!</definedName>
    <definedName name="单价313" localSheetId="6">#REF!</definedName>
    <definedName name="单价314" localSheetId="6">#REF!</definedName>
    <definedName name="单价315" localSheetId="6">#REF!</definedName>
    <definedName name="单价401" localSheetId="6">#REF!</definedName>
    <definedName name="单价501" localSheetId="6">#REF!</definedName>
    <definedName name="单价502" localSheetId="6">#REF!</definedName>
    <definedName name="单价503" localSheetId="6">#REF!</definedName>
    <definedName name="单价504" localSheetId="6">#REF!</definedName>
    <definedName name="单价505" localSheetId="6">#REF!</definedName>
    <definedName name="单价506" localSheetId="6">#REF!</definedName>
    <definedName name="单价507" localSheetId="6">#REF!</definedName>
    <definedName name="单价508" localSheetId="6">#REF!</definedName>
    <definedName name="单价509" localSheetId="6">#REF!</definedName>
    <definedName name="单价510" localSheetId="6">#REF!</definedName>
    <definedName name="单价511" localSheetId="6">#REF!</definedName>
    <definedName name="单价601" localSheetId="6">#REF!</definedName>
    <definedName name="单价602" localSheetId="6">#REF!</definedName>
    <definedName name="单价603" localSheetId="6">#REF!</definedName>
    <definedName name="单价606" localSheetId="6">#REF!</definedName>
    <definedName name="单价607" localSheetId="6">#REF!</definedName>
    <definedName name="单价608" localSheetId="6">#REF!</definedName>
    <definedName name="单价609" localSheetId="6">#REF!</definedName>
    <definedName name="单价610" localSheetId="6">#REF!</definedName>
    <definedName name="单价611" localSheetId="6">#REF!</definedName>
    <definedName name="单价612" localSheetId="6">#REF!</definedName>
    <definedName name="单价613" localSheetId="6">#REF!</definedName>
    <definedName name="单价614" localSheetId="6">#REF!</definedName>
    <definedName name="单价615" localSheetId="6">#REF!</definedName>
    <definedName name="单价616" localSheetId="6">#REF!</definedName>
    <definedName name="单价621" localSheetId="6">#REF!</definedName>
    <definedName name="单价622" localSheetId="6">#REF!</definedName>
    <definedName name="单价623" localSheetId="6">#REF!</definedName>
    <definedName name="单价631" localSheetId="6">#REF!</definedName>
    <definedName name="单价632" localSheetId="6">#REF!</definedName>
    <definedName name="单价633" localSheetId="6">#REF!</definedName>
    <definedName name="单价634" localSheetId="6">#REF!</definedName>
    <definedName name="单价635" localSheetId="6">#REF!</definedName>
    <definedName name="单价636" localSheetId="6">#REF!</definedName>
    <definedName name="单价637" localSheetId="6">#REF!</definedName>
    <definedName name="单价638" localSheetId="6">#REF!</definedName>
    <definedName name="单价639" localSheetId="6">#REF!</definedName>
    <definedName name="单价645" localSheetId="6">#REF!</definedName>
    <definedName name="单价646" localSheetId="6">#REF!</definedName>
    <definedName name="单价647" localSheetId="6">#REF!</definedName>
    <definedName name="单价648" localSheetId="6">#REF!</definedName>
    <definedName name="单价649" localSheetId="6">#REF!</definedName>
    <definedName name="单价661" localSheetId="6">#REF!</definedName>
    <definedName name="单价662" localSheetId="6">#REF!</definedName>
    <definedName name="单价663" localSheetId="6">#REF!</definedName>
    <definedName name="单价664" localSheetId="6">#REF!</definedName>
    <definedName name="单价665" localSheetId="6">#REF!</definedName>
    <definedName name="单价666" localSheetId="6">#REF!</definedName>
    <definedName name="单价701" localSheetId="6">#REF!</definedName>
    <definedName name="单价703" localSheetId="6">#REF!</definedName>
    <definedName name="单价704" localSheetId="6">#REF!</definedName>
    <definedName name="单价705" localSheetId="6">#REF!</definedName>
    <definedName name="单价706" localSheetId="6">#REF!</definedName>
    <definedName name="单价711" localSheetId="6">#REF!</definedName>
    <definedName name="单价716" localSheetId="6">#REF!</definedName>
    <definedName name="单价721" localSheetId="6">#REF!</definedName>
    <definedName name="单价722" localSheetId="6">#REF!</definedName>
    <definedName name="单价723" localSheetId="6">#REF!</definedName>
    <definedName name="单价724" localSheetId="6">#REF!</definedName>
    <definedName name="单价725" localSheetId="6">#REF!</definedName>
    <definedName name="单价726" localSheetId="6">#REF!</definedName>
    <definedName name="单价727" localSheetId="6">#REF!</definedName>
    <definedName name="单价728" localSheetId="6">#REF!</definedName>
    <definedName name="单价741" localSheetId="6">#REF!</definedName>
    <definedName name="单价742" localSheetId="6">#REF!</definedName>
    <definedName name="单价743" localSheetId="6">#REF!</definedName>
    <definedName name="单价744" localSheetId="6">#REF!</definedName>
    <definedName name="单价745" localSheetId="6">#REF!</definedName>
    <definedName name="单价801" localSheetId="6">#REF!</definedName>
    <definedName name="单价802" localSheetId="6">#REF!</definedName>
    <definedName name="单价803" localSheetId="6">#REF!</definedName>
    <definedName name="单价804" localSheetId="6">#REF!</definedName>
    <definedName name="单价805" localSheetId="6">#REF!</definedName>
    <definedName name="单价806" localSheetId="6">#REF!</definedName>
    <definedName name="单价821" localSheetId="6">#REF!</definedName>
    <definedName name="单价822" localSheetId="6">#REF!</definedName>
    <definedName name="单价823" localSheetId="6">#REF!</definedName>
    <definedName name="单价824" localSheetId="6">#REF!</definedName>
    <definedName name="单价825" localSheetId="6">#REF!</definedName>
    <definedName name="单价826" localSheetId="6">#REF!</definedName>
    <definedName name="单价827" localSheetId="6">#REF!</definedName>
    <definedName name="单价828" localSheetId="6">#REF!</definedName>
    <definedName name="单价829" localSheetId="6">#REF!</definedName>
    <definedName name="土建10001" localSheetId="6">#REF!</definedName>
    <definedName name="土建10002" localSheetId="6">#REF!</definedName>
    <definedName name="土建10003" localSheetId="6">#REF!</definedName>
    <definedName name="土建10004" localSheetId="6">#REF!</definedName>
    <definedName name="土建10005" localSheetId="6">#REF!</definedName>
    <definedName name="土建10006" localSheetId="6">#REF!</definedName>
    <definedName name="土建10007" localSheetId="6">#REF!</definedName>
    <definedName name="土建10008" localSheetId="6">#REF!</definedName>
    <definedName name="土建10009" localSheetId="6">#REF!</definedName>
    <definedName name="土建10010" localSheetId="6">#REF!</definedName>
    <definedName name="土建10011" localSheetId="6">#REF!</definedName>
    <definedName name="土建2046." localSheetId="6">#REF!</definedName>
    <definedName name="土建21001" localSheetId="6">#REF!</definedName>
    <definedName name="土建21002" localSheetId="6">#REF!</definedName>
    <definedName name="土建21003" localSheetId="6">#REF!</definedName>
    <definedName name="土建21004" localSheetId="6">#REF!</definedName>
    <definedName name="土建21005" localSheetId="6">#REF!</definedName>
    <definedName name="土建21006" localSheetId="6">#REF!</definedName>
    <definedName name="土建21007" localSheetId="6">#REF!</definedName>
    <definedName name="土建21008" localSheetId="6">#REF!</definedName>
    <definedName name="土建21009" localSheetId="6">#REF!</definedName>
    <definedName name="土建21010" localSheetId="6">#REF!</definedName>
    <definedName name="土建21011" localSheetId="6">#REF!</definedName>
    <definedName name="土建21012" localSheetId="6">#REF!</definedName>
    <definedName name="土建21013" localSheetId="6">#REF!</definedName>
    <definedName name="土建21014" localSheetId="6">#REF!</definedName>
    <definedName name="土建21015" localSheetId="6">#REF!</definedName>
    <definedName name="土建21016" localSheetId="6">#REF!</definedName>
    <definedName name="土建21017" localSheetId="6">#REF!</definedName>
    <definedName name="土建21018" localSheetId="6">#REF!</definedName>
    <definedName name="土建21019" localSheetId="6">#REF!</definedName>
    <definedName name="土建21020" localSheetId="6">#REF!</definedName>
    <definedName name="土建21021" localSheetId="6">#REF!</definedName>
    <definedName name="土建21022" localSheetId="6">#REF!</definedName>
    <definedName name="土建21023" localSheetId="6">#REF!</definedName>
    <definedName name="土建21024" localSheetId="6">#REF!</definedName>
    <definedName name="土建21025" localSheetId="6">#REF!</definedName>
    <definedName name="土建21026" localSheetId="6">#REF!</definedName>
    <definedName name="土建21027" localSheetId="6">#REF!</definedName>
    <definedName name="土建21028" localSheetId="6">#REF!</definedName>
    <definedName name="土建21029" localSheetId="6">#REF!</definedName>
    <definedName name="土建21030" localSheetId="6">#REF!</definedName>
    <definedName name="土建21031" localSheetId="6">#REF!</definedName>
    <definedName name="土建21032" localSheetId="6">#REF!</definedName>
    <definedName name="土建21033" localSheetId="6">#REF!</definedName>
    <definedName name="土建21034" localSheetId="6">#REF!</definedName>
    <definedName name="土建21035" localSheetId="6">#REF!</definedName>
    <definedName name="土建21036" localSheetId="6">#REF!</definedName>
    <definedName name="土建21037" localSheetId="6">#REF!</definedName>
    <definedName name="土建21038" localSheetId="6">#REF!</definedName>
    <definedName name="土建21039" localSheetId="6">#REF!</definedName>
    <definedName name="土建21040" localSheetId="6">#REF!</definedName>
    <definedName name="土建21041" localSheetId="6">#REF!</definedName>
    <definedName name="土建21042" localSheetId="6">#REF!</definedName>
    <definedName name="土建21043" localSheetId="6">#REF!</definedName>
    <definedName name="土建21044" localSheetId="6">#REF!</definedName>
    <definedName name="土建21045" localSheetId="6">#REF!</definedName>
    <definedName name="土建21046" localSheetId="6">#REF!</definedName>
    <definedName name="土建21047" localSheetId="6">#REF!</definedName>
    <definedName name="土建21048" localSheetId="6">#REF!</definedName>
    <definedName name="土建21049" localSheetId="6">#REF!</definedName>
    <definedName name="土建21050" localSheetId="6">#REF!</definedName>
    <definedName name="土建21051" localSheetId="6">#REF!</definedName>
    <definedName name="土建21052" localSheetId="6">#REF!</definedName>
    <definedName name="土建21053" localSheetId="6">#REF!</definedName>
    <definedName name="土建21054" localSheetId="6">#REF!</definedName>
    <definedName name="土建21055" localSheetId="6">#REF!</definedName>
    <definedName name="土建21056" localSheetId="6">#REF!</definedName>
    <definedName name="土建21057" localSheetId="6">#REF!</definedName>
    <definedName name="土建21058" localSheetId="6">#REF!</definedName>
    <definedName name="土建21059" localSheetId="6">#REF!</definedName>
    <definedName name="土建21060" localSheetId="6">#REF!</definedName>
    <definedName name="土建21061" localSheetId="6">#REF!</definedName>
    <definedName name="土建21062" localSheetId="6">#REF!</definedName>
    <definedName name="土建21063" localSheetId="6">#REF!</definedName>
    <definedName name="土建21064" localSheetId="6">#REF!</definedName>
    <definedName name="土建21065" localSheetId="6">#REF!</definedName>
    <definedName name="土建21066" localSheetId="6">#REF!</definedName>
    <definedName name="土建21067" localSheetId="6">#REF!</definedName>
    <definedName name="土建21068" localSheetId="6">#REF!</definedName>
    <definedName name="土建21069" localSheetId="6">#REF!</definedName>
    <definedName name="土建21070" localSheetId="6">#REF!</definedName>
    <definedName name="土建21071" localSheetId="6">#REF!</definedName>
    <definedName name="土建21072" localSheetId="6">#REF!</definedName>
    <definedName name="土建21073" localSheetId="6">#REF!</definedName>
    <definedName name="土建21074" localSheetId="6">#REF!</definedName>
    <definedName name="土建21075" localSheetId="6">#REF!</definedName>
    <definedName name="土建21076" localSheetId="6">#REF!</definedName>
    <definedName name="土建21077" localSheetId="6">#REF!</definedName>
    <definedName name="土建21078" localSheetId="6">#REF!</definedName>
    <definedName name="土建21079" localSheetId="6">#REF!</definedName>
    <definedName name="土建21080" localSheetId="6">#REF!</definedName>
    <definedName name="土建21081" localSheetId="6">#REF!</definedName>
    <definedName name="土建21082" localSheetId="6">#REF!</definedName>
    <definedName name="土建21083" localSheetId="6">#REF!</definedName>
    <definedName name="土建21084" localSheetId="6">#REF!</definedName>
    <definedName name="土建21085" localSheetId="6">#REF!</definedName>
    <definedName name="土建21086" localSheetId="6">#REF!</definedName>
    <definedName name="土建21087" localSheetId="6">#REF!</definedName>
    <definedName name="土建21088" localSheetId="6">#REF!</definedName>
    <definedName name="土建21089" localSheetId="6">#REF!</definedName>
    <definedName name="土建21090" localSheetId="6">#REF!</definedName>
    <definedName name="土建21091" localSheetId="6">#REF!</definedName>
    <definedName name="土建21092" localSheetId="6">#REF!</definedName>
    <definedName name="土建21093" localSheetId="6">#REF!</definedName>
    <definedName name="土建21094" localSheetId="6">#REF!</definedName>
    <definedName name="土建21095" localSheetId="6">#REF!</definedName>
    <definedName name="土建21096" localSheetId="6">#REF!</definedName>
    <definedName name="土建21097" localSheetId="6">#REF!</definedName>
    <definedName name="土建21098" localSheetId="6">#REF!</definedName>
    <definedName name="土建21099" localSheetId="6">#REF!</definedName>
    <definedName name="土建21100" localSheetId="6">#REF!</definedName>
    <definedName name="土建21101" localSheetId="6">#REF!</definedName>
    <definedName name="土建21101." localSheetId="6">#REF!</definedName>
    <definedName name="土建22001" localSheetId="6">#REF!</definedName>
    <definedName name="土建22002" localSheetId="6">#REF!</definedName>
    <definedName name="土建22003" localSheetId="6">#REF!</definedName>
    <definedName name="土建22004" localSheetId="6">#REF!</definedName>
    <definedName name="土建22005" localSheetId="6">#REF!</definedName>
    <definedName name="土建22006" localSheetId="6">#REF!</definedName>
    <definedName name="土建22007" localSheetId="6">#REF!</definedName>
    <definedName name="土建22008" localSheetId="6">#REF!</definedName>
    <definedName name="土建22009" localSheetId="6">#REF!</definedName>
    <definedName name="土建22010" localSheetId="6">#REF!</definedName>
    <definedName name="土建23001" localSheetId="6">#REF!</definedName>
    <definedName name="土建23002" localSheetId="6">#REF!</definedName>
    <definedName name="土建23003" localSheetId="6">#REF!</definedName>
    <definedName name="土建23004" localSheetId="6">#REF!</definedName>
    <definedName name="土建23005" localSheetId="6">#REF!</definedName>
    <definedName name="土建23006" localSheetId="6">#REF!</definedName>
    <definedName name="土建23007" localSheetId="6">#REF!</definedName>
    <definedName name="土建23008" localSheetId="6">#REF!</definedName>
    <definedName name="土建23009" localSheetId="6">#REF!</definedName>
    <definedName name="土建23010" localSheetId="6">#REF!</definedName>
    <definedName name="土建23011" localSheetId="6">#REF!</definedName>
    <definedName name="土建23012" localSheetId="6">#REF!</definedName>
    <definedName name="土建23013" localSheetId="6">#REF!</definedName>
    <definedName name="土建23014" localSheetId="6">#REF!</definedName>
    <definedName name="土建23015" localSheetId="6">#REF!</definedName>
    <definedName name="土建23016" localSheetId="6">#REF!</definedName>
    <definedName name="土建23017" localSheetId="6">#REF!</definedName>
    <definedName name="土建23018" localSheetId="6">#REF!</definedName>
    <definedName name="土建23019" localSheetId="6">#REF!</definedName>
    <definedName name="土建23020" localSheetId="6">#REF!</definedName>
    <definedName name="土建23021" localSheetId="6">#REF!</definedName>
    <definedName name="土建23022" localSheetId="6">#REF!</definedName>
    <definedName name="土建23023" localSheetId="6">#REF!</definedName>
    <definedName name="土建23024" localSheetId="6">#REF!</definedName>
    <definedName name="土建23025" localSheetId="6">#REF!</definedName>
    <definedName name="土建23026" localSheetId="6">#REF!</definedName>
    <definedName name="土建23027" localSheetId="6">#REF!</definedName>
    <definedName name="土建23028" localSheetId="6">#REF!</definedName>
    <definedName name="土建23029" localSheetId="6">#REF!</definedName>
    <definedName name="土建23030" localSheetId="6">#REF!</definedName>
    <definedName name="土建23031" localSheetId="6">#REF!</definedName>
    <definedName name="土建23032" localSheetId="6">#REF!</definedName>
    <definedName name="土建23033" localSheetId="6">#REF!</definedName>
    <definedName name="土建23034" localSheetId="6">#REF!</definedName>
    <definedName name="土建23035" localSheetId="6">#REF!</definedName>
    <definedName name="土建23036" localSheetId="6">#REF!</definedName>
    <definedName name="土建23037" localSheetId="6">#REF!</definedName>
    <definedName name="土建23038" localSheetId="6">#REF!</definedName>
    <definedName name="土建23039" localSheetId="6">#REF!</definedName>
    <definedName name="土建23040" localSheetId="6">#REF!</definedName>
    <definedName name="土建23041" localSheetId="6">#REF!</definedName>
    <definedName name="土建23042" localSheetId="6">#REF!</definedName>
    <definedName name="土建23043" localSheetId="6">#REF!</definedName>
    <definedName name="土建23043." localSheetId="6">#REF!</definedName>
    <definedName name="土建23043。" localSheetId="6">#REF!</definedName>
    <definedName name="土建23044" localSheetId="6">#REF!</definedName>
    <definedName name="土建23044." localSheetId="6">#REF!</definedName>
    <definedName name="土建23045" localSheetId="6">#REF!</definedName>
    <definedName name="土建23045." localSheetId="6">#REF!</definedName>
    <definedName name="土建23046" localSheetId="6">#REF!</definedName>
    <definedName name="土建23046." localSheetId="6">#REF!</definedName>
    <definedName name="土建23047" localSheetId="6">#REF!</definedName>
    <definedName name="土建23047." localSheetId="6">#REF!</definedName>
    <definedName name="土建23048" localSheetId="6">#REF!</definedName>
    <definedName name="土建23048." localSheetId="6">#REF!</definedName>
    <definedName name="土建23049" localSheetId="6">#REF!</definedName>
    <definedName name="土建23049." localSheetId="6">#REF!</definedName>
    <definedName name="土建23050" localSheetId="6">#REF!</definedName>
    <definedName name="土建23050." localSheetId="6">#REF!</definedName>
    <definedName name="土建23051" localSheetId="6">#REF!</definedName>
    <definedName name="土建23051." localSheetId="6">#REF!</definedName>
    <definedName name="土建23052" localSheetId="6">#REF!</definedName>
    <definedName name="土建23052." localSheetId="6">#REF!</definedName>
    <definedName name="土建30001" localSheetId="6">#REF!</definedName>
    <definedName name="土建30002" localSheetId="6">#REF!</definedName>
    <definedName name="土建30003" localSheetId="6">#REF!</definedName>
    <definedName name="土建30004" localSheetId="6">#REF!</definedName>
    <definedName name="土建30005" localSheetId="6">#REF!</definedName>
    <definedName name="土建30006" localSheetId="6">#REF!</definedName>
    <definedName name="土建30007" localSheetId="6">#REF!</definedName>
    <definedName name="土建30008" localSheetId="6">#REF!</definedName>
    <definedName name="土建30009" localSheetId="6">#REF!</definedName>
    <definedName name="土建30010" localSheetId="6">#REF!</definedName>
    <definedName name="土建30011" localSheetId="6">#REF!</definedName>
    <definedName name="土建30012" localSheetId="6">#REF!</definedName>
    <definedName name="土建30013" localSheetId="6">#REF!</definedName>
    <definedName name="土建30014" localSheetId="6">#REF!</definedName>
    <definedName name="土建30015" localSheetId="6">#REF!</definedName>
    <definedName name="土建30016" localSheetId="6">#REF!</definedName>
    <definedName name="土建30017" localSheetId="6">#REF!</definedName>
    <definedName name="土建30018" localSheetId="6">#REF!</definedName>
    <definedName name="土建30019" localSheetId="6">#REF!</definedName>
    <definedName name="土建30020" localSheetId="6">#REF!</definedName>
    <definedName name="土建30021" localSheetId="6">#REF!</definedName>
    <definedName name="土建30022" localSheetId="6">#REF!</definedName>
    <definedName name="土建30023" localSheetId="6">#REF!</definedName>
    <definedName name="土建30024" localSheetId="6">#REF!</definedName>
    <definedName name="土建30025" localSheetId="6">#REF!</definedName>
    <definedName name="土建30026" localSheetId="6">#REF!</definedName>
    <definedName name="土建30027" localSheetId="6">#REF!</definedName>
    <definedName name="土建30028" localSheetId="6">#REF!</definedName>
    <definedName name="土建30029" localSheetId="6">#REF!</definedName>
    <definedName name="土建40001" localSheetId="6">#REF!</definedName>
    <definedName name="土建50001" localSheetId="6">#REF!</definedName>
    <definedName name="土建50002" localSheetId="6">#REF!</definedName>
    <definedName name="土建50003" localSheetId="6">#REF!</definedName>
    <definedName name="土建50004" localSheetId="6">#REF!</definedName>
    <definedName name="土建50005" localSheetId="6">#REF!</definedName>
    <definedName name="土建50006" localSheetId="6">#REF!</definedName>
    <definedName name="土建50007" localSheetId="6">#REF!</definedName>
    <definedName name="土建50008" localSheetId="6">#REF!</definedName>
    <definedName name="土建50009" localSheetId="6">#REF!</definedName>
    <definedName name="土建50010" localSheetId="6">#REF!</definedName>
    <definedName name="土建50010." localSheetId="6">#REF!</definedName>
    <definedName name="土建50011" localSheetId="6">#REF!</definedName>
    <definedName name="土建50012" localSheetId="6">#REF!</definedName>
    <definedName name="土建50013" localSheetId="6">#REF!</definedName>
    <definedName name="土建50014" localSheetId="6">#REF!</definedName>
    <definedName name="土建50015" localSheetId="6">#REF!</definedName>
    <definedName name="土建50016" localSheetId="6">#REF!</definedName>
    <definedName name="土建5010" localSheetId="6">#REF!</definedName>
    <definedName name="土建60001" localSheetId="6">#REF!</definedName>
    <definedName name="土建60002" localSheetId="6">#REF!</definedName>
    <definedName name="土建60003" localSheetId="6">#REF!</definedName>
    <definedName name="土建60004" localSheetId="6">#REF!</definedName>
    <definedName name="土建60005" localSheetId="6">#REF!</definedName>
    <definedName name="土建60006" localSheetId="6">#REF!</definedName>
    <definedName name="土建60007" localSheetId="6">#REF!</definedName>
    <definedName name="土建60008" localSheetId="6">#REF!</definedName>
    <definedName name="土建60009" localSheetId="6">#REF!</definedName>
    <definedName name="土建60010" localSheetId="6">#REF!</definedName>
    <definedName name="土建60011" localSheetId="6">#REF!</definedName>
    <definedName name="土建60012" localSheetId="6">#REF!</definedName>
    <definedName name="土建60013" localSheetId="6">#REF!</definedName>
    <definedName name="土建60014" localSheetId="6">#REF!</definedName>
    <definedName name="土建60015" localSheetId="6">#REF!</definedName>
    <definedName name="土建60016" localSheetId="6">#REF!</definedName>
    <definedName name="土建60017" localSheetId="6">#REF!</definedName>
    <definedName name="土建60018" localSheetId="6">#REF!</definedName>
    <definedName name="土建60019" localSheetId="6">#REF!</definedName>
    <definedName name="土建60020" localSheetId="6">#REF!</definedName>
    <definedName name="土建60021" localSheetId="6">#REF!</definedName>
    <definedName name="土建60022" localSheetId="6">#REF!</definedName>
    <definedName name="土建60023" localSheetId="6">#REF!</definedName>
    <definedName name="土建60024" localSheetId="6">#REF!</definedName>
    <definedName name="土建60025" localSheetId="6">#REF!</definedName>
    <definedName name="土建60026" localSheetId="6">#REF!</definedName>
    <definedName name="土建60027" localSheetId="6">#REF!</definedName>
    <definedName name="土建60028" localSheetId="6">#REF!</definedName>
    <definedName name="土建60029" localSheetId="6">#REF!</definedName>
    <definedName name="土建60030" localSheetId="6">#REF!</definedName>
    <definedName name="土建60031" localSheetId="6">#REF!</definedName>
    <definedName name="土建60032" localSheetId="6">#REF!</definedName>
    <definedName name="土建60033" localSheetId="6">#REF!</definedName>
    <definedName name="土建60034" localSheetId="6">#REF!</definedName>
    <definedName name="土建60035" localSheetId="6">#REF!</definedName>
    <definedName name="土建60036" localSheetId="6">#REF!</definedName>
    <definedName name="土建60037" localSheetId="6">#REF!</definedName>
    <definedName name="土建60038" localSheetId="6">#REF!</definedName>
    <definedName name="土建60039" localSheetId="6">#REF!</definedName>
    <definedName name="土建60040" localSheetId="6">#REF!</definedName>
    <definedName name="土建60041" localSheetId="6">#REF!</definedName>
    <definedName name="土建60042" localSheetId="6">#REF!</definedName>
    <definedName name="土建60043" localSheetId="6">#REF!</definedName>
    <definedName name="土建60044" localSheetId="6">#REF!</definedName>
    <definedName name="土建60045" localSheetId="6">#REF!</definedName>
    <definedName name="土建60046" localSheetId="6">#REF!</definedName>
    <definedName name="土建60047" localSheetId="6">#REF!</definedName>
    <definedName name="土建60048" localSheetId="6">#REF!</definedName>
    <definedName name="土建60049" localSheetId="6">#REF!</definedName>
    <definedName name="土建60050" localSheetId="6">#REF!</definedName>
    <definedName name="土建60051" localSheetId="6">#REF!</definedName>
    <definedName name="土建60052" localSheetId="6">#REF!</definedName>
    <definedName name="土建60053" localSheetId="6">#REF!</definedName>
    <definedName name="土建60054" localSheetId="6">#REF!</definedName>
    <definedName name="土建60055" localSheetId="6">#REF!</definedName>
    <definedName name="土建60056" localSheetId="6">#REF!</definedName>
    <definedName name="土建60057" localSheetId="6">#REF!</definedName>
    <definedName name="土建60058" localSheetId="6">#REF!</definedName>
    <definedName name="土建60059" localSheetId="6">#REF!</definedName>
    <definedName name="土建60060" localSheetId="6">#REF!</definedName>
    <definedName name="土建60061" localSheetId="6">#REF!</definedName>
    <definedName name="土建60062" localSheetId="6">#REF!</definedName>
    <definedName name="土建60063" localSheetId="6">#REF!</definedName>
    <definedName name="土建60064" localSheetId="6">#REF!</definedName>
    <definedName name="土建60065" localSheetId="6">#REF!</definedName>
    <definedName name="土建60066" localSheetId="6">#REF!</definedName>
    <definedName name="土建60067" localSheetId="6">#REF!</definedName>
    <definedName name="土建60068" localSheetId="6">#REF!</definedName>
    <definedName name="土建60069" localSheetId="6">#REF!</definedName>
    <definedName name="土建60070" localSheetId="6">#REF!</definedName>
    <definedName name="土建60071" localSheetId="6">#REF!</definedName>
    <definedName name="土建60072" localSheetId="6">#REF!</definedName>
    <definedName name="土建60073" localSheetId="6">#REF!</definedName>
    <definedName name="土建60074" localSheetId="6">#REF!</definedName>
    <definedName name="土建60075" localSheetId="6">#REF!</definedName>
    <definedName name="土建60076" localSheetId="6">#REF!</definedName>
    <definedName name="土建60077" localSheetId="6">#REF!</definedName>
    <definedName name="土建70001" localSheetId="6">#REF!</definedName>
    <definedName name="土建70002" localSheetId="6">#REF!</definedName>
    <definedName name="土建70003" localSheetId="6">#REF!</definedName>
    <definedName name="土建70004" localSheetId="6">#REF!</definedName>
    <definedName name="土建70005" localSheetId="6">#REF!</definedName>
    <definedName name="土建70006" localSheetId="6">#REF!</definedName>
    <definedName name="土建70007" localSheetId="6">#REF!</definedName>
    <definedName name="土建70008" localSheetId="6">#REF!</definedName>
    <definedName name="土建70009" localSheetId="6">#REF!</definedName>
    <definedName name="土建70010" localSheetId="6">#REF!</definedName>
    <definedName name="土建70011" localSheetId="6">#REF!</definedName>
    <definedName name="土建70012" localSheetId="6">#REF!</definedName>
    <definedName name="土建70013" localSheetId="6">#REF!</definedName>
    <definedName name="土建70014" localSheetId="6">#REF!</definedName>
    <definedName name="土建70015" localSheetId="6">#REF!</definedName>
    <definedName name="土建70016" localSheetId="6">#REF!</definedName>
    <definedName name="土建70017" localSheetId="6">#REF!</definedName>
    <definedName name="土建70018" localSheetId="6">#REF!</definedName>
    <definedName name="土建70019" localSheetId="6">#REF!</definedName>
    <definedName name="土建70020" localSheetId="6">#REF!</definedName>
    <definedName name="土建70021" localSheetId="6">#REF!</definedName>
    <definedName name="土建70022" localSheetId="6">#REF!</definedName>
    <definedName name="土建70023" localSheetId="6">#REF!</definedName>
    <definedName name="土建70024" localSheetId="6">#REF!</definedName>
    <definedName name="土建70025" localSheetId="6">#REF!</definedName>
    <definedName name="土建70026" localSheetId="6">#REF!</definedName>
    <definedName name="土建70027" localSheetId="6">#REF!</definedName>
    <definedName name="土建80001" localSheetId="6">#REF!</definedName>
    <definedName name="土建80002" localSheetId="6">#REF!</definedName>
    <definedName name="土建80003" localSheetId="6">#REF!</definedName>
    <definedName name="土建80004" localSheetId="6">#REF!</definedName>
    <definedName name="土建80005" localSheetId="6">#REF!</definedName>
    <definedName name="土建80006" localSheetId="6">#REF!</definedName>
    <definedName name="土建80007" localSheetId="6">#REF!</definedName>
    <definedName name="土建80008" localSheetId="6">#REF!</definedName>
    <definedName name="土建80009" localSheetId="6">#REF!</definedName>
    <definedName name="土建80010" localSheetId="6">#REF!</definedName>
    <definedName name="土建80011" localSheetId="6">#REF!</definedName>
    <definedName name="土建80012" localSheetId="6">#REF!</definedName>
    <definedName name="土建80013" localSheetId="6">#REF!</definedName>
    <definedName name="土建80014" localSheetId="6">#REF!</definedName>
    <definedName name="土建80015" localSheetId="6">#REF!</definedName>
    <definedName name="土建80016" localSheetId="6">#REF!</definedName>
    <definedName name="土建80017" localSheetId="6">#REF!</definedName>
    <definedName name="_xlnm.Print_Area" localSheetId="8">'安装工程量清单计价表 '!$A$1:$H$105</definedName>
    <definedName name="_xlnm.Print_Titles" localSheetId="8">'安装工程量清单计价表 '!$1:$6</definedName>
    <definedName name="采暖40011" localSheetId="8">#REF!</definedName>
    <definedName name="采暖40012" localSheetId="8">#REF!</definedName>
    <definedName name="采暖40021" localSheetId="8">#REF!</definedName>
    <definedName name="单价101" localSheetId="8">#REF!</definedName>
    <definedName name="单价102" localSheetId="8">#REF!</definedName>
    <definedName name="单价103" localSheetId="8">#REF!</definedName>
    <definedName name="单价104" localSheetId="8">#REF!</definedName>
    <definedName name="单价105" localSheetId="8">#REF!</definedName>
    <definedName name="单价106" localSheetId="8">#REF!</definedName>
    <definedName name="单价107" localSheetId="8">#REF!</definedName>
    <definedName name="单价108" localSheetId="8">#REF!</definedName>
    <definedName name="单价109" localSheetId="8">#REF!</definedName>
    <definedName name="单价2001" localSheetId="8">#REF!</definedName>
    <definedName name="单价2002" localSheetId="8">#REF!</definedName>
    <definedName name="单价2003" localSheetId="8">#REF!</definedName>
    <definedName name="单价2004" localSheetId="8">#REF!</definedName>
    <definedName name="单价2005" localSheetId="8">#REF!</definedName>
    <definedName name="单价20050" localSheetId="8">#REF!</definedName>
    <definedName name="单价2006" localSheetId="8">#REF!</definedName>
    <definedName name="单价2007" localSheetId="8">#REF!</definedName>
    <definedName name="单价2008" localSheetId="8">#REF!</definedName>
    <definedName name="单价2009" localSheetId="8">#REF!</definedName>
    <definedName name="单价201" localSheetId="8">#REF!</definedName>
    <definedName name="单价2010" localSheetId="8">#REF!</definedName>
    <definedName name="单价2011" localSheetId="8">#REF!</definedName>
    <definedName name="单价2012" localSheetId="8">#REF!</definedName>
    <definedName name="单价2013" localSheetId="8">#REF!</definedName>
    <definedName name="单价2014" localSheetId="8">#REF!</definedName>
    <definedName name="单价2015" localSheetId="8">#REF!</definedName>
    <definedName name="单价2016" localSheetId="8">#REF!</definedName>
    <definedName name="单价2017" localSheetId="8">#REF!</definedName>
    <definedName name="单价2018" localSheetId="8">#REF!</definedName>
    <definedName name="单价2019" localSheetId="8">#REF!</definedName>
    <definedName name="单价202" localSheetId="8">#REF!</definedName>
    <definedName name="单价2020" localSheetId="8">#REF!</definedName>
    <definedName name="单价2021" localSheetId="8">#REF!</definedName>
    <definedName name="单价2022" localSheetId="8">#REF!</definedName>
    <definedName name="单价2023" localSheetId="8">#REF!</definedName>
    <definedName name="单价2024" localSheetId="8">#REF!</definedName>
    <definedName name="单价2025" localSheetId="8">#REF!</definedName>
    <definedName name="单价2026" localSheetId="8">#REF!</definedName>
    <definedName name="单价2027" localSheetId="8">#REF!</definedName>
    <definedName name="单价2028" localSheetId="8">#REF!</definedName>
    <definedName name="单价2029" localSheetId="8">#REF!</definedName>
    <definedName name="单价203" localSheetId="8">#REF!</definedName>
    <definedName name="单价2030" localSheetId="8">#REF!</definedName>
    <definedName name="单价2031" localSheetId="8">#REF!</definedName>
    <definedName name="单价2032" localSheetId="8">#REF!</definedName>
    <definedName name="单价2033" localSheetId="8">#REF!</definedName>
    <definedName name="单价2034" localSheetId="8">#REF!</definedName>
    <definedName name="单价2035" localSheetId="8">#REF!</definedName>
    <definedName name="单价2036" localSheetId="8">#REF!</definedName>
    <definedName name="单价2037" localSheetId="8">#REF!</definedName>
    <definedName name="单价2038" localSheetId="8">#REF!</definedName>
    <definedName name="单价2039" localSheetId="8">#REF!</definedName>
    <definedName name="单价204" localSheetId="8">#REF!</definedName>
    <definedName name="单价2040" localSheetId="8">#REF!</definedName>
    <definedName name="单价2041" localSheetId="8">#REF!</definedName>
    <definedName name="单价205" localSheetId="8">#REF!</definedName>
    <definedName name="单价2050" localSheetId="8">#REF!</definedName>
    <definedName name="单价206" localSheetId="8">#REF!</definedName>
    <definedName name="单价207" localSheetId="8">#REF!</definedName>
    <definedName name="单价208" localSheetId="8">#REF!</definedName>
    <definedName name="单价209" localSheetId="8">#REF!</definedName>
    <definedName name="单价210" localSheetId="8">#REF!</definedName>
    <definedName name="单价211" localSheetId="8">#REF!</definedName>
    <definedName name="单价212" localSheetId="8">#REF!</definedName>
    <definedName name="单价213" localSheetId="8">#REF!</definedName>
    <definedName name="单价214" localSheetId="8">#REF!</definedName>
    <definedName name="单价215" localSheetId="8">#REF!</definedName>
    <definedName name="单价216" localSheetId="8">#REF!</definedName>
    <definedName name="单价217" localSheetId="8">#REF!</definedName>
    <definedName name="单价2171" localSheetId="8">#REF!</definedName>
    <definedName name="单价218" localSheetId="8">#REF!</definedName>
    <definedName name="单价219" localSheetId="8">#REF!</definedName>
    <definedName name="单价220" localSheetId="8">#REF!</definedName>
    <definedName name="单价221" localSheetId="8">#REF!</definedName>
    <definedName name="单价222" localSheetId="8">#REF!</definedName>
    <definedName name="单价223" localSheetId="8">#REF!</definedName>
    <definedName name="单价224" localSheetId="8">#REF!</definedName>
    <definedName name="单价225" localSheetId="8">#REF!</definedName>
    <definedName name="单价226" localSheetId="8">#REF!</definedName>
    <definedName name="单价227" localSheetId="8">#REF!</definedName>
    <definedName name="单价228" localSheetId="8">#REF!</definedName>
    <definedName name="单价229" localSheetId="8">#REF!</definedName>
    <definedName name="单价230" localSheetId="8">#REF!</definedName>
    <definedName name="单价231" localSheetId="8">#REF!</definedName>
    <definedName name="单价234" localSheetId="8">#REF!</definedName>
    <definedName name="单价235" localSheetId="8">#REF!</definedName>
    <definedName name="单价236" localSheetId="8">#REF!</definedName>
    <definedName name="单价237" localSheetId="8">#REF!</definedName>
    <definedName name="单价238" localSheetId="8">#REF!</definedName>
    <definedName name="单价239" localSheetId="8">#REF!</definedName>
    <definedName name="单价2391" localSheetId="8">#REF!</definedName>
    <definedName name="单价240" localSheetId="8">#REF!</definedName>
    <definedName name="单价241" localSheetId="8">#REF!</definedName>
    <definedName name="单价242" localSheetId="8">#REF!</definedName>
    <definedName name="单价243" localSheetId="8">#REF!</definedName>
    <definedName name="单价244" localSheetId="8">#REF!</definedName>
    <definedName name="单价245" localSheetId="8">#REF!</definedName>
    <definedName name="单价246" localSheetId="8">#REF!</definedName>
    <definedName name="单价247" localSheetId="8">#REF!</definedName>
    <definedName name="单价248" localSheetId="8">#REF!</definedName>
    <definedName name="单价249" localSheetId="8">#REF!</definedName>
    <definedName name="单价250" localSheetId="8">#REF!</definedName>
    <definedName name="单价251" localSheetId="8">#REF!</definedName>
    <definedName name="单价254" localSheetId="8">#REF!</definedName>
    <definedName name="单价255" localSheetId="8">#REF!</definedName>
    <definedName name="单价256" localSheetId="8">#REF!</definedName>
    <definedName name="单价257" localSheetId="8">#REF!</definedName>
    <definedName name="单价258" localSheetId="8">#REF!</definedName>
    <definedName name="单价259" localSheetId="8">#REF!</definedName>
    <definedName name="单价281" localSheetId="8">#REF!</definedName>
    <definedName name="单价282" localSheetId="8">#REF!</definedName>
    <definedName name="单价283" localSheetId="8">#REF!</definedName>
    <definedName name="单价284" localSheetId="8">#REF!</definedName>
    <definedName name="单价285" localSheetId="8">#REF!</definedName>
    <definedName name="单价286" localSheetId="8">#REF!</definedName>
    <definedName name="单价287" localSheetId="8">#REF!</definedName>
    <definedName name="单价301" localSheetId="8">#REF!</definedName>
    <definedName name="单价302" localSheetId="8">#REF!</definedName>
    <definedName name="单价303" localSheetId="8">#REF!</definedName>
    <definedName name="单价304" localSheetId="8">#REF!</definedName>
    <definedName name="单价305" localSheetId="8">#REF!</definedName>
    <definedName name="单价306" localSheetId="8">#REF!</definedName>
    <definedName name="单价307" localSheetId="8">#REF!</definedName>
    <definedName name="单价308" localSheetId="8">#REF!</definedName>
    <definedName name="单价309" localSheetId="8">#REF!</definedName>
    <definedName name="单价310" localSheetId="8">#REF!</definedName>
    <definedName name="单价311" localSheetId="8">#REF!</definedName>
    <definedName name="单价312" localSheetId="8">#REF!</definedName>
    <definedName name="单价313" localSheetId="8">#REF!</definedName>
    <definedName name="单价314" localSheetId="8">#REF!</definedName>
    <definedName name="单价315" localSheetId="8">#REF!</definedName>
    <definedName name="单价401" localSheetId="8">#REF!</definedName>
    <definedName name="单价501" localSheetId="8">#REF!</definedName>
    <definedName name="单价502" localSheetId="8">#REF!</definedName>
    <definedName name="单价503" localSheetId="8">#REF!</definedName>
    <definedName name="单价504" localSheetId="8">#REF!</definedName>
    <definedName name="单价505" localSheetId="8">#REF!</definedName>
    <definedName name="单价506" localSheetId="8">#REF!</definedName>
    <definedName name="单价507" localSheetId="8">#REF!</definedName>
    <definedName name="单价508" localSheetId="8">#REF!</definedName>
    <definedName name="单价509" localSheetId="8">#REF!</definedName>
    <definedName name="单价510" localSheetId="8">#REF!</definedName>
    <definedName name="单价511" localSheetId="8">#REF!</definedName>
    <definedName name="单价601" localSheetId="8">#REF!</definedName>
    <definedName name="单价602" localSheetId="8">#REF!</definedName>
    <definedName name="单价603" localSheetId="8">#REF!</definedName>
    <definedName name="单价606" localSheetId="8">#REF!</definedName>
    <definedName name="单价607" localSheetId="8">#REF!</definedName>
    <definedName name="单价608" localSheetId="8">#REF!</definedName>
    <definedName name="单价609" localSheetId="8">#REF!</definedName>
    <definedName name="单价610" localSheetId="8">#REF!</definedName>
    <definedName name="单价611" localSheetId="8">#REF!</definedName>
    <definedName name="单价612" localSheetId="8">#REF!</definedName>
    <definedName name="单价613" localSheetId="8">#REF!</definedName>
    <definedName name="单价614" localSheetId="8">#REF!</definedName>
    <definedName name="单价615" localSheetId="8">#REF!</definedName>
    <definedName name="单价616" localSheetId="8">#REF!</definedName>
    <definedName name="单价621" localSheetId="8">#REF!</definedName>
    <definedName name="单价622" localSheetId="8">#REF!</definedName>
    <definedName name="单价623" localSheetId="8">#REF!</definedName>
    <definedName name="单价631" localSheetId="8">#REF!</definedName>
    <definedName name="单价632" localSheetId="8">#REF!</definedName>
    <definedName name="单价633" localSheetId="8">#REF!</definedName>
    <definedName name="单价634" localSheetId="8">#REF!</definedName>
    <definedName name="单价635" localSheetId="8">#REF!</definedName>
    <definedName name="单价636" localSheetId="8">#REF!</definedName>
    <definedName name="单价637" localSheetId="8">#REF!</definedName>
    <definedName name="单价638" localSheetId="8">#REF!</definedName>
    <definedName name="单价639" localSheetId="8">#REF!</definedName>
    <definedName name="单价645" localSheetId="8">#REF!</definedName>
    <definedName name="单价646" localSheetId="8">#REF!</definedName>
    <definedName name="单价647" localSheetId="8">#REF!</definedName>
    <definedName name="单价648" localSheetId="8">#REF!</definedName>
    <definedName name="单价649" localSheetId="8">#REF!</definedName>
    <definedName name="单价661" localSheetId="8">#REF!</definedName>
    <definedName name="单价662" localSheetId="8">#REF!</definedName>
    <definedName name="单价663" localSheetId="8">#REF!</definedName>
    <definedName name="单价664" localSheetId="8">#REF!</definedName>
    <definedName name="单价665" localSheetId="8">#REF!</definedName>
    <definedName name="单价666" localSheetId="8">#REF!</definedName>
    <definedName name="单价701" localSheetId="8">#REF!</definedName>
    <definedName name="单价703" localSheetId="8">#REF!</definedName>
    <definedName name="单价704" localSheetId="8">#REF!</definedName>
    <definedName name="单价705" localSheetId="8">#REF!</definedName>
    <definedName name="单价706" localSheetId="8">#REF!</definedName>
    <definedName name="单价711" localSheetId="8">#REF!</definedName>
    <definedName name="单价716" localSheetId="8">#REF!</definedName>
    <definedName name="单价721" localSheetId="8">#REF!</definedName>
    <definedName name="单价722" localSheetId="8">#REF!</definedName>
    <definedName name="单价723" localSheetId="8">#REF!</definedName>
    <definedName name="单价724" localSheetId="8">#REF!</definedName>
    <definedName name="单价725" localSheetId="8">#REF!</definedName>
    <definedName name="单价726" localSheetId="8">#REF!</definedName>
    <definedName name="单价727" localSheetId="8">#REF!</definedName>
    <definedName name="单价728" localSheetId="8">#REF!</definedName>
    <definedName name="单价741" localSheetId="8">#REF!</definedName>
    <definedName name="单价742" localSheetId="8">#REF!</definedName>
    <definedName name="单价743" localSheetId="8">#REF!</definedName>
    <definedName name="单价744" localSheetId="8">#REF!</definedName>
    <definedName name="单价745" localSheetId="8">#REF!</definedName>
    <definedName name="单价801" localSheetId="8">#REF!</definedName>
    <definedName name="单价802" localSheetId="8">#REF!</definedName>
    <definedName name="单价803" localSheetId="8">#REF!</definedName>
    <definedName name="单价804" localSheetId="8">#REF!</definedName>
    <definedName name="单价805" localSheetId="8">#REF!</definedName>
    <definedName name="单价806" localSheetId="8">#REF!</definedName>
    <definedName name="单价821" localSheetId="8">#REF!</definedName>
    <definedName name="单价822" localSheetId="8">#REF!</definedName>
    <definedName name="单价823" localSheetId="8">#REF!</definedName>
    <definedName name="单价824" localSheetId="8">#REF!</definedName>
    <definedName name="单价825" localSheetId="8">#REF!</definedName>
    <definedName name="单价826" localSheetId="8">#REF!</definedName>
    <definedName name="单价827" localSheetId="8">#REF!</definedName>
    <definedName name="单价828" localSheetId="8">#REF!</definedName>
    <definedName name="单价829" localSheetId="8">#REF!</definedName>
    <definedName name="给水10011" localSheetId="8">#REF!</definedName>
    <definedName name="给水10012" localSheetId="8">#REF!</definedName>
    <definedName name="给水10013" localSheetId="8">#REF!</definedName>
    <definedName name="给水1001A" localSheetId="8">#REF!</definedName>
    <definedName name="给水10021" localSheetId="8">#REF!</definedName>
    <definedName name="给水10022" localSheetId="8">#REF!</definedName>
    <definedName name="给水10031" localSheetId="8">#REF!</definedName>
    <definedName name="给水10032" localSheetId="8">#REF!</definedName>
    <definedName name="给水10041" localSheetId="8">#REF!</definedName>
    <definedName name="给水10042" localSheetId="8">#REF!</definedName>
    <definedName name="给水10051" localSheetId="8">#REF!</definedName>
    <definedName name="给水10052" localSheetId="8">#REF!</definedName>
    <definedName name="给水10081" localSheetId="8">#REF!</definedName>
    <definedName name="给水10082" localSheetId="8">#REF!</definedName>
    <definedName name="给水10091" localSheetId="8">#REF!</definedName>
    <definedName name="给水10092" localSheetId="8">#REF!</definedName>
    <definedName name="给水10101" localSheetId="8">#REF!</definedName>
    <definedName name="给水10102" localSheetId="8">#REF!</definedName>
    <definedName name="给水10111" localSheetId="8">#REF!</definedName>
    <definedName name="给水10112" localSheetId="8">#REF!</definedName>
    <definedName name="给水10121" localSheetId="8">#REF!</definedName>
    <definedName name="给水10122" localSheetId="8">#REF!</definedName>
    <definedName name="给水10151" localSheetId="8">#REF!</definedName>
    <definedName name="给水10152" localSheetId="8">#REF!</definedName>
    <definedName name="给水10161" localSheetId="8">#REF!</definedName>
    <definedName name="给水10162" localSheetId="8">#REF!</definedName>
    <definedName name="给水10171" localSheetId="8">#REF!</definedName>
    <definedName name="给水10172" localSheetId="8">#REF!</definedName>
    <definedName name="给水10181" localSheetId="8">#REF!</definedName>
    <definedName name="给水10182" localSheetId="8">#REF!</definedName>
    <definedName name="给水10201" localSheetId="8">#REF!</definedName>
    <definedName name="给水10202" localSheetId="8">#REF!</definedName>
    <definedName name="给水10211" localSheetId="8">#REF!</definedName>
    <definedName name="给水10212" localSheetId="8">#REF!</definedName>
    <definedName name="给水10221" localSheetId="8">#REF!</definedName>
    <definedName name="给水10222" localSheetId="8">#REF!</definedName>
    <definedName name="给水10231" localSheetId="8">#REF!</definedName>
    <definedName name="给水10232" localSheetId="8">#REF!</definedName>
    <definedName name="给水10241" localSheetId="8">#REF!</definedName>
    <definedName name="给水10242" localSheetId="8">#REF!</definedName>
    <definedName name="给水10251" localSheetId="8">#REF!</definedName>
    <definedName name="给水10252" localSheetId="8">#REF!</definedName>
    <definedName name="给水10261" localSheetId="8">#REF!</definedName>
    <definedName name="给水10262" localSheetId="8">#REF!</definedName>
    <definedName name="给水10271" localSheetId="8">#REF!</definedName>
    <definedName name="给水10272" localSheetId="8">#REF!</definedName>
    <definedName name="给水10281" localSheetId="8">#REF!</definedName>
    <definedName name="给水10282" localSheetId="8">#REF!</definedName>
    <definedName name="给水10291" localSheetId="8">#REF!</definedName>
    <definedName name="给水10292" localSheetId="8">#REF!</definedName>
    <definedName name="给水10301" localSheetId="8">#REF!</definedName>
    <definedName name="给水10302" localSheetId="8">#REF!</definedName>
    <definedName name="给水10311" localSheetId="8">#REF!</definedName>
    <definedName name="给水10312" localSheetId="8">#REF!</definedName>
    <definedName name="给水10321" localSheetId="8">#REF!</definedName>
    <definedName name="给水10322" localSheetId="8">#REF!</definedName>
    <definedName name="给水10331" localSheetId="8">#REF!</definedName>
    <definedName name="给水10332" localSheetId="8">#REF!</definedName>
    <definedName name="给水10341" localSheetId="8">#REF!</definedName>
    <definedName name="给水10342" localSheetId="8">#REF!</definedName>
    <definedName name="给水10351" localSheetId="8">#REF!</definedName>
    <definedName name="给水10352" localSheetId="8">#REF!</definedName>
    <definedName name="给水10361" localSheetId="8">#REF!</definedName>
    <definedName name="给水10362" localSheetId="8">#REF!</definedName>
    <definedName name="给水10371" localSheetId="8">#REF!</definedName>
    <definedName name="给水10372" localSheetId="8">#REF!</definedName>
    <definedName name="给水10381" localSheetId="8">#REF!</definedName>
    <definedName name="给水10382" localSheetId="8">#REF!</definedName>
    <definedName name="给水10391" localSheetId="8">#REF!</definedName>
    <definedName name="给水10392" localSheetId="8">#REF!</definedName>
    <definedName name="给水10401" localSheetId="8">#REF!</definedName>
    <definedName name="给水10402" localSheetId="8">#REF!</definedName>
    <definedName name="给水10411" localSheetId="8">#REF!</definedName>
    <definedName name="给水10412" localSheetId="8">#REF!</definedName>
    <definedName name="给水10421" localSheetId="8">#REF!</definedName>
    <definedName name="给水10422" localSheetId="8">#REF!</definedName>
    <definedName name="给水10431" localSheetId="8">#REF!</definedName>
    <definedName name="给水10432" localSheetId="8">#REF!</definedName>
    <definedName name="给水10441" localSheetId="8">#REF!</definedName>
    <definedName name="给水10442" localSheetId="8">#REF!</definedName>
    <definedName name="给水10451" localSheetId="8">#REF!</definedName>
    <definedName name="给水10452" localSheetId="8">#REF!</definedName>
    <definedName name="给水10461" localSheetId="8">#REF!</definedName>
    <definedName name="给水10462" localSheetId="8">#REF!</definedName>
    <definedName name="给水10471" localSheetId="8">#REF!</definedName>
    <definedName name="给水10472" localSheetId="8">#REF!</definedName>
    <definedName name="给水10481" localSheetId="8">#REF!</definedName>
    <definedName name="给水10482" localSheetId="8">#REF!</definedName>
    <definedName name="给水10491" localSheetId="8">#REF!</definedName>
    <definedName name="给水10492" localSheetId="8">#REF!</definedName>
    <definedName name="给水10501" localSheetId="8">#REF!</definedName>
    <definedName name="给水10502" localSheetId="8">#REF!</definedName>
    <definedName name="给水10511" localSheetId="8">#REF!</definedName>
    <definedName name="给水10512" localSheetId="8">#REF!</definedName>
    <definedName name="给水10521" localSheetId="8">#REF!</definedName>
    <definedName name="给水10522" localSheetId="8">#REF!</definedName>
    <definedName name="给水10531" localSheetId="8">#REF!</definedName>
    <definedName name="给水10532" localSheetId="8">#REF!</definedName>
    <definedName name="给水10541" localSheetId="8">#REF!</definedName>
    <definedName name="给水10542" localSheetId="8">#REF!</definedName>
    <definedName name="给水10551" localSheetId="8">#REF!</definedName>
    <definedName name="给水10552" localSheetId="8">#REF!</definedName>
    <definedName name="给水10561" localSheetId="8">#REF!</definedName>
    <definedName name="给水10562" localSheetId="8">#REF!</definedName>
    <definedName name="给水10571" localSheetId="8">#REF!</definedName>
    <definedName name="给水10572" localSheetId="8">#REF!</definedName>
    <definedName name="给水10581" localSheetId="8">#REF!</definedName>
    <definedName name="给水10582" localSheetId="8">#REF!</definedName>
    <definedName name="给水10591" localSheetId="8">#REF!</definedName>
    <definedName name="给水10592" localSheetId="8">#REF!</definedName>
    <definedName name="给水10601" localSheetId="8">#REF!</definedName>
    <definedName name="给水10602" localSheetId="8">#REF!</definedName>
    <definedName name="给水10611" localSheetId="8">#REF!</definedName>
    <definedName name="给水10612" localSheetId="8">#REF!</definedName>
    <definedName name="给水10621" localSheetId="8">#REF!</definedName>
    <definedName name="给水10622" localSheetId="8">#REF!</definedName>
    <definedName name="给水10631" localSheetId="8">#REF!</definedName>
    <definedName name="给水10632" localSheetId="8">#REF!</definedName>
    <definedName name="给水10641" localSheetId="8">#REF!</definedName>
    <definedName name="给水10642" localSheetId="8">#REF!</definedName>
    <definedName name="给水10651" localSheetId="8">#REF!</definedName>
    <definedName name="给水10652" localSheetId="8">#REF!</definedName>
    <definedName name="给水10661" localSheetId="8">#REF!</definedName>
    <definedName name="给水10662" localSheetId="8">#REF!</definedName>
    <definedName name="给水10671" localSheetId="8">#REF!</definedName>
    <definedName name="给水10672" localSheetId="8">#REF!</definedName>
    <definedName name="给水10681" localSheetId="8">#REF!</definedName>
    <definedName name="给水10682" localSheetId="8">#REF!</definedName>
    <definedName name="给水10691" localSheetId="8">#REF!</definedName>
    <definedName name="给水10692" localSheetId="8">#REF!</definedName>
    <definedName name="给水10701" localSheetId="8">#REF!</definedName>
    <definedName name="给水10702" localSheetId="8">#REF!</definedName>
    <definedName name="给水10711" localSheetId="8">#REF!</definedName>
    <definedName name="给水10712" localSheetId="8">#REF!</definedName>
    <definedName name="给水10721" localSheetId="8">#REF!</definedName>
    <definedName name="给水10722" localSheetId="8">#REF!</definedName>
    <definedName name="给水10731" localSheetId="8">#REF!</definedName>
    <definedName name="给水10732" localSheetId="8">#REF!</definedName>
    <definedName name="给水10741" localSheetId="8">#REF!</definedName>
    <definedName name="给水10742" localSheetId="8">#REF!</definedName>
    <definedName name="给水10751" localSheetId="8">#REF!</definedName>
    <definedName name="给水10752" localSheetId="8">#REF!</definedName>
    <definedName name="给水10761" localSheetId="8">#REF!</definedName>
    <definedName name="给水10762" localSheetId="8">#REF!</definedName>
    <definedName name="给水10771" localSheetId="8">#REF!</definedName>
    <definedName name="给水10772" localSheetId="8">#REF!</definedName>
    <definedName name="给水10781" localSheetId="8">#REF!</definedName>
    <definedName name="给水10782" localSheetId="8">#REF!</definedName>
    <definedName name="给水10791" localSheetId="8">#REF!</definedName>
    <definedName name="给水10792" localSheetId="8">#REF!</definedName>
    <definedName name="给水10801" localSheetId="8">#REF!</definedName>
    <definedName name="给水10802" localSheetId="8">#REF!</definedName>
    <definedName name="给水10811" localSheetId="8">#REF!</definedName>
    <definedName name="给水10812" localSheetId="8">#REF!</definedName>
    <definedName name="给水10821" localSheetId="8">#REF!</definedName>
    <definedName name="给水10822" localSheetId="8">#REF!</definedName>
    <definedName name="给水10831" localSheetId="8">#REF!</definedName>
    <definedName name="给水10832" localSheetId="8">#REF!</definedName>
    <definedName name="给水10841" localSheetId="8">#REF!</definedName>
    <definedName name="给水10842" localSheetId="8">#REF!</definedName>
    <definedName name="给水10851" localSheetId="8">#REF!</definedName>
    <definedName name="给水10852" localSheetId="8">#REF!</definedName>
    <definedName name="给水10861" localSheetId="8">#REF!</definedName>
    <definedName name="给水10862" localSheetId="8">#REF!</definedName>
    <definedName name="给水10871" localSheetId="8">#REF!</definedName>
    <definedName name="给水10872" localSheetId="8">#REF!</definedName>
    <definedName name="给水10881" localSheetId="8">#REF!</definedName>
    <definedName name="给水10882" localSheetId="8">#REF!</definedName>
    <definedName name="给水10891" localSheetId="8">#REF!</definedName>
    <definedName name="给水10892" localSheetId="8">#REF!</definedName>
    <definedName name="给水10901" localSheetId="8">#REF!</definedName>
    <definedName name="给水10902" localSheetId="8">#REF!</definedName>
    <definedName name="给水10911" localSheetId="8">#REF!</definedName>
    <definedName name="给水10912" localSheetId="8">#REF!</definedName>
    <definedName name="给水10921" localSheetId="8">#REF!</definedName>
    <definedName name="给水10922" localSheetId="8">#REF!</definedName>
    <definedName name="给水10931" localSheetId="8">#REF!</definedName>
    <definedName name="给水10932" localSheetId="8">#REF!</definedName>
    <definedName name="给水10941" localSheetId="8">#REF!</definedName>
    <definedName name="给水10942" localSheetId="8">#REF!</definedName>
    <definedName name="给水10951" localSheetId="8">#REF!</definedName>
    <definedName name="给水10952" localSheetId="8">#REF!</definedName>
    <definedName name="给水10961" localSheetId="8">#REF!</definedName>
    <definedName name="给水10962" localSheetId="8">#REF!</definedName>
    <definedName name="给水10971" localSheetId="8">#REF!</definedName>
    <definedName name="给水10972" localSheetId="8">#REF!</definedName>
    <definedName name="给水10981" localSheetId="8">#REF!</definedName>
    <definedName name="给水10982" localSheetId="8">#REF!</definedName>
    <definedName name="给水10991" localSheetId="8">#REF!</definedName>
    <definedName name="给水10992" localSheetId="8">#REF!</definedName>
    <definedName name="给水11001" localSheetId="8">#REF!</definedName>
    <definedName name="给水11002" localSheetId="8">#REF!</definedName>
    <definedName name="给水11011" localSheetId="8">#REF!</definedName>
    <definedName name="给水11012" localSheetId="8">#REF!</definedName>
    <definedName name="给水11021" localSheetId="8">#REF!</definedName>
    <definedName name="给水11022" localSheetId="8">#REF!</definedName>
    <definedName name="给水11031" localSheetId="8">#REF!</definedName>
    <definedName name="给水11032" localSheetId="8">#REF!</definedName>
    <definedName name="给水11041" localSheetId="8">#REF!</definedName>
    <definedName name="给水11042" localSheetId="8">#REF!</definedName>
    <definedName name="给水11101" localSheetId="8">#REF!</definedName>
    <definedName name="给水11102" localSheetId="8">#REF!</definedName>
    <definedName name="给水11111" localSheetId="8">#REF!</definedName>
    <definedName name="给水11112" localSheetId="8">#REF!</definedName>
    <definedName name="给水11121" localSheetId="8">#REF!</definedName>
    <definedName name="给水11122" localSheetId="8">#REF!</definedName>
    <definedName name="给水11131" localSheetId="8">#REF!</definedName>
    <definedName name="给水11132" localSheetId="8">#REF!</definedName>
    <definedName name="给水11141" localSheetId="8">#REF!</definedName>
    <definedName name="给水11142" localSheetId="8">#REF!</definedName>
    <definedName name="给水11151" localSheetId="8">#REF!</definedName>
    <definedName name="给水11152" localSheetId="8">#REF!</definedName>
    <definedName name="给水11161" localSheetId="8">#REF!</definedName>
    <definedName name="给水11162" localSheetId="8">#REF!</definedName>
    <definedName name="给水11171" localSheetId="8">#REF!</definedName>
    <definedName name="给水11172" localSheetId="8">#REF!</definedName>
    <definedName name="给水11181" localSheetId="8">#REF!</definedName>
    <definedName name="给水11182" localSheetId="8">#REF!</definedName>
    <definedName name="给水11191" localSheetId="8">#REF!</definedName>
    <definedName name="给水11192" localSheetId="8">#REF!</definedName>
    <definedName name="给水补0011" localSheetId="8">#REF!</definedName>
    <definedName name="给水补0012" localSheetId="8">#REF!</definedName>
    <definedName name="土建10001" localSheetId="8">#REF!</definedName>
    <definedName name="土建10002" localSheetId="8">#REF!</definedName>
    <definedName name="土建10003" localSheetId="8">#REF!</definedName>
    <definedName name="土建10004" localSheetId="8">#REF!</definedName>
    <definedName name="土建10005" localSheetId="8">#REF!</definedName>
    <definedName name="土建10006" localSheetId="8">#REF!</definedName>
    <definedName name="土建10007" localSheetId="8">#REF!</definedName>
    <definedName name="土建10008" localSheetId="8">#REF!</definedName>
    <definedName name="土建10009" localSheetId="8">#REF!</definedName>
    <definedName name="土建10010" localSheetId="8">#REF!</definedName>
    <definedName name="土建10011" localSheetId="8">#REF!</definedName>
    <definedName name="土建2046." localSheetId="8">#REF!</definedName>
    <definedName name="土建21001" localSheetId="8">#REF!</definedName>
    <definedName name="土建21002" localSheetId="8">#REF!</definedName>
    <definedName name="土建21003" localSheetId="8">#REF!</definedName>
    <definedName name="土建21004" localSheetId="8">#REF!</definedName>
    <definedName name="土建21005" localSheetId="8">#REF!</definedName>
    <definedName name="土建21006" localSheetId="8">#REF!</definedName>
    <definedName name="土建21007" localSheetId="8">#REF!</definedName>
    <definedName name="土建21008" localSheetId="8">#REF!</definedName>
    <definedName name="土建21009" localSheetId="8">#REF!</definedName>
    <definedName name="土建21010" localSheetId="8">#REF!</definedName>
    <definedName name="土建21011" localSheetId="8">#REF!</definedName>
    <definedName name="土建21012" localSheetId="8">#REF!</definedName>
    <definedName name="土建21013" localSheetId="8">#REF!</definedName>
    <definedName name="土建21014" localSheetId="8">#REF!</definedName>
    <definedName name="土建21015" localSheetId="8">#REF!</definedName>
    <definedName name="土建21016" localSheetId="8">#REF!</definedName>
    <definedName name="土建21017" localSheetId="8">#REF!</definedName>
    <definedName name="土建21018" localSheetId="8">#REF!</definedName>
    <definedName name="土建21019" localSheetId="8">#REF!</definedName>
    <definedName name="土建21020" localSheetId="8">#REF!</definedName>
    <definedName name="土建21021" localSheetId="8">#REF!</definedName>
    <definedName name="土建21022" localSheetId="8">#REF!</definedName>
    <definedName name="土建21023" localSheetId="8">#REF!</definedName>
    <definedName name="土建21024" localSheetId="8">#REF!</definedName>
    <definedName name="土建21025" localSheetId="8">#REF!</definedName>
    <definedName name="土建21026" localSheetId="8">#REF!</definedName>
    <definedName name="土建21027" localSheetId="8">#REF!</definedName>
    <definedName name="土建21028" localSheetId="8">#REF!</definedName>
    <definedName name="土建21029" localSheetId="8">#REF!</definedName>
    <definedName name="土建21030" localSheetId="8">#REF!</definedName>
    <definedName name="土建21031" localSheetId="8">#REF!</definedName>
    <definedName name="土建21032" localSheetId="8">#REF!</definedName>
    <definedName name="土建21033" localSheetId="8">#REF!</definedName>
    <definedName name="土建21034" localSheetId="8">#REF!</definedName>
    <definedName name="土建21035" localSheetId="8">#REF!</definedName>
    <definedName name="土建21036" localSheetId="8">#REF!</definedName>
    <definedName name="土建21037" localSheetId="8">#REF!</definedName>
    <definedName name="土建21038" localSheetId="8">#REF!</definedName>
    <definedName name="土建21039" localSheetId="8">#REF!</definedName>
    <definedName name="土建21040" localSheetId="8">#REF!</definedName>
    <definedName name="土建21041" localSheetId="8">#REF!</definedName>
    <definedName name="土建21042" localSheetId="8">#REF!</definedName>
    <definedName name="土建21043" localSheetId="8">#REF!</definedName>
    <definedName name="土建21044" localSheetId="8">#REF!</definedName>
    <definedName name="土建21045" localSheetId="8">#REF!</definedName>
    <definedName name="土建21046" localSheetId="8">#REF!</definedName>
    <definedName name="土建21047" localSheetId="8">#REF!</definedName>
    <definedName name="土建21048" localSheetId="8">#REF!</definedName>
    <definedName name="土建21049" localSheetId="8">#REF!</definedName>
    <definedName name="土建21050" localSheetId="8">#REF!</definedName>
    <definedName name="土建21051" localSheetId="8">#REF!</definedName>
    <definedName name="土建21052" localSheetId="8">#REF!</definedName>
    <definedName name="土建21053" localSheetId="8">#REF!</definedName>
    <definedName name="土建21054" localSheetId="8">#REF!</definedName>
    <definedName name="土建21055" localSheetId="8">#REF!</definedName>
    <definedName name="土建21056" localSheetId="8">#REF!</definedName>
    <definedName name="土建21057" localSheetId="8">#REF!</definedName>
    <definedName name="土建21058" localSheetId="8">#REF!</definedName>
    <definedName name="土建21059" localSheetId="8">#REF!</definedName>
    <definedName name="土建21060" localSheetId="8">#REF!</definedName>
    <definedName name="土建21061" localSheetId="8">#REF!</definedName>
    <definedName name="土建21062" localSheetId="8">#REF!</definedName>
    <definedName name="土建21063" localSheetId="8">#REF!</definedName>
    <definedName name="土建21064" localSheetId="8">#REF!</definedName>
    <definedName name="土建21065" localSheetId="8">#REF!</definedName>
    <definedName name="土建21066" localSheetId="8">#REF!</definedName>
    <definedName name="土建21067" localSheetId="8">#REF!</definedName>
    <definedName name="土建21068" localSheetId="8">#REF!</definedName>
    <definedName name="土建21069" localSheetId="8">#REF!</definedName>
    <definedName name="土建21070" localSheetId="8">#REF!</definedName>
    <definedName name="土建21071" localSheetId="8">#REF!</definedName>
    <definedName name="土建21072" localSheetId="8">#REF!</definedName>
    <definedName name="土建21073" localSheetId="8">#REF!</definedName>
    <definedName name="土建21074" localSheetId="8">#REF!</definedName>
    <definedName name="土建21075" localSheetId="8">#REF!</definedName>
    <definedName name="土建21076" localSheetId="8">#REF!</definedName>
    <definedName name="土建21077" localSheetId="8">#REF!</definedName>
    <definedName name="土建21078" localSheetId="8">#REF!</definedName>
    <definedName name="土建21079" localSheetId="8">#REF!</definedName>
    <definedName name="土建21080" localSheetId="8">#REF!</definedName>
    <definedName name="土建21081" localSheetId="8">#REF!</definedName>
    <definedName name="土建21082" localSheetId="8">#REF!</definedName>
    <definedName name="土建21083" localSheetId="8">#REF!</definedName>
    <definedName name="土建21084" localSheetId="8">#REF!</definedName>
    <definedName name="土建21085" localSheetId="8">#REF!</definedName>
    <definedName name="土建21086" localSheetId="8">#REF!</definedName>
    <definedName name="土建21087" localSheetId="8">#REF!</definedName>
    <definedName name="土建21088" localSheetId="8">#REF!</definedName>
    <definedName name="土建21089" localSheetId="8">#REF!</definedName>
    <definedName name="土建21090" localSheetId="8">#REF!</definedName>
    <definedName name="土建21091" localSheetId="8">#REF!</definedName>
    <definedName name="土建21092" localSheetId="8">#REF!</definedName>
    <definedName name="土建21093" localSheetId="8">#REF!</definedName>
    <definedName name="土建21094" localSheetId="8">#REF!</definedName>
    <definedName name="土建21095" localSheetId="8">#REF!</definedName>
    <definedName name="土建21096" localSheetId="8">#REF!</definedName>
    <definedName name="土建21097" localSheetId="8">#REF!</definedName>
    <definedName name="土建21098" localSheetId="8">#REF!</definedName>
    <definedName name="土建21099" localSheetId="8">#REF!</definedName>
    <definedName name="土建21100" localSheetId="8">#REF!</definedName>
    <definedName name="土建21101" localSheetId="8">#REF!</definedName>
    <definedName name="土建21101." localSheetId="8">#REF!</definedName>
    <definedName name="土建22001" localSheetId="8">#REF!</definedName>
    <definedName name="土建22002" localSheetId="8">#REF!</definedName>
    <definedName name="土建22003" localSheetId="8">#REF!</definedName>
    <definedName name="土建22004" localSheetId="8">#REF!</definedName>
    <definedName name="土建22005" localSheetId="8">#REF!</definedName>
    <definedName name="土建22006" localSheetId="8">#REF!</definedName>
    <definedName name="土建22007" localSheetId="8">#REF!</definedName>
    <definedName name="土建22008" localSheetId="8">#REF!</definedName>
    <definedName name="土建22009" localSheetId="8">#REF!</definedName>
    <definedName name="土建22010" localSheetId="8">#REF!</definedName>
    <definedName name="土建23001" localSheetId="8">#REF!</definedName>
    <definedName name="土建23002" localSheetId="8">#REF!</definedName>
    <definedName name="土建23003" localSheetId="8">#REF!</definedName>
    <definedName name="土建23004" localSheetId="8">#REF!</definedName>
    <definedName name="土建23005" localSheetId="8">#REF!</definedName>
    <definedName name="土建23006" localSheetId="8">#REF!</definedName>
    <definedName name="土建23007" localSheetId="8">#REF!</definedName>
    <definedName name="土建23008" localSheetId="8">#REF!</definedName>
    <definedName name="土建23009" localSheetId="8">#REF!</definedName>
    <definedName name="土建23010" localSheetId="8">#REF!</definedName>
    <definedName name="土建23011" localSheetId="8">#REF!</definedName>
    <definedName name="土建23012" localSheetId="8">#REF!</definedName>
    <definedName name="土建23013" localSheetId="8">#REF!</definedName>
    <definedName name="土建23014" localSheetId="8">#REF!</definedName>
    <definedName name="土建23015" localSheetId="8">#REF!</definedName>
    <definedName name="土建23016" localSheetId="8">#REF!</definedName>
    <definedName name="土建23017" localSheetId="8">#REF!</definedName>
    <definedName name="土建23018" localSheetId="8">#REF!</definedName>
    <definedName name="土建23019" localSheetId="8">#REF!</definedName>
    <definedName name="土建23020" localSheetId="8">#REF!</definedName>
    <definedName name="土建23021" localSheetId="8">#REF!</definedName>
    <definedName name="土建23022" localSheetId="8">#REF!</definedName>
    <definedName name="土建23023" localSheetId="8">#REF!</definedName>
    <definedName name="土建23024" localSheetId="8">#REF!</definedName>
    <definedName name="土建23025" localSheetId="8">#REF!</definedName>
    <definedName name="土建23026" localSheetId="8">#REF!</definedName>
    <definedName name="土建23027" localSheetId="8">#REF!</definedName>
    <definedName name="土建23028" localSheetId="8">#REF!</definedName>
    <definedName name="土建23029" localSheetId="8">#REF!</definedName>
    <definedName name="土建23030" localSheetId="8">#REF!</definedName>
    <definedName name="土建23031" localSheetId="8">#REF!</definedName>
    <definedName name="土建23032" localSheetId="8">#REF!</definedName>
    <definedName name="土建23033" localSheetId="8">#REF!</definedName>
    <definedName name="土建23034" localSheetId="8">#REF!</definedName>
    <definedName name="土建23035" localSheetId="8">#REF!</definedName>
    <definedName name="土建23036" localSheetId="8">#REF!</definedName>
    <definedName name="土建23037" localSheetId="8">#REF!</definedName>
    <definedName name="土建23038" localSheetId="8">#REF!</definedName>
    <definedName name="土建23039" localSheetId="8">#REF!</definedName>
    <definedName name="土建23040" localSheetId="8">#REF!</definedName>
    <definedName name="土建23041" localSheetId="8">#REF!</definedName>
    <definedName name="土建23042" localSheetId="8">#REF!</definedName>
    <definedName name="土建23043" localSheetId="8">#REF!</definedName>
    <definedName name="土建23043." localSheetId="8">#REF!</definedName>
    <definedName name="土建23043。" localSheetId="8">#REF!</definedName>
    <definedName name="土建23044" localSheetId="8">#REF!</definedName>
    <definedName name="土建23044." localSheetId="8">#REF!</definedName>
    <definedName name="土建23045" localSheetId="8">#REF!</definedName>
    <definedName name="土建23045." localSheetId="8">#REF!</definedName>
    <definedName name="土建23046" localSheetId="8">#REF!</definedName>
    <definedName name="土建23046." localSheetId="8">#REF!</definedName>
    <definedName name="土建23047" localSheetId="8">#REF!</definedName>
    <definedName name="土建23047." localSheetId="8">#REF!</definedName>
    <definedName name="土建23048" localSheetId="8">#REF!</definedName>
    <definedName name="土建23048." localSheetId="8">#REF!</definedName>
    <definedName name="土建23049" localSheetId="8">#REF!</definedName>
    <definedName name="土建23049." localSheetId="8">#REF!</definedName>
    <definedName name="土建23050" localSheetId="8">#REF!</definedName>
    <definedName name="土建23050." localSheetId="8">#REF!</definedName>
    <definedName name="土建23051" localSheetId="8">#REF!</definedName>
    <definedName name="土建23051." localSheetId="8">#REF!</definedName>
    <definedName name="土建23052" localSheetId="8">#REF!</definedName>
    <definedName name="土建23052." localSheetId="8">#REF!</definedName>
    <definedName name="土建30001" localSheetId="8">#REF!</definedName>
    <definedName name="土建30002" localSheetId="8">#REF!</definedName>
    <definedName name="土建30003" localSheetId="8">#REF!</definedName>
    <definedName name="土建30004" localSheetId="8">#REF!</definedName>
    <definedName name="土建30005" localSheetId="8">#REF!</definedName>
    <definedName name="土建30006" localSheetId="8">#REF!</definedName>
    <definedName name="土建30007" localSheetId="8">#REF!</definedName>
    <definedName name="土建30008" localSheetId="8">#REF!</definedName>
    <definedName name="土建30009" localSheetId="8">#REF!</definedName>
    <definedName name="土建30010" localSheetId="8">#REF!</definedName>
    <definedName name="土建30011" localSheetId="8">#REF!</definedName>
    <definedName name="土建30012" localSheetId="8">#REF!</definedName>
    <definedName name="土建30013" localSheetId="8">#REF!</definedName>
    <definedName name="土建30014" localSheetId="8">#REF!</definedName>
    <definedName name="土建30015" localSheetId="8">#REF!</definedName>
    <definedName name="土建30016" localSheetId="8">#REF!</definedName>
    <definedName name="土建30017" localSheetId="8">#REF!</definedName>
    <definedName name="土建30018" localSheetId="8">#REF!</definedName>
    <definedName name="土建30019" localSheetId="8">#REF!</definedName>
    <definedName name="土建30020" localSheetId="8">#REF!</definedName>
    <definedName name="土建30021" localSheetId="8">#REF!</definedName>
    <definedName name="土建30022" localSheetId="8">#REF!</definedName>
    <definedName name="土建30023" localSheetId="8">#REF!</definedName>
    <definedName name="土建30024" localSheetId="8">#REF!</definedName>
    <definedName name="土建30025" localSheetId="8">#REF!</definedName>
    <definedName name="土建30026" localSheetId="8">#REF!</definedName>
    <definedName name="土建30027" localSheetId="8">#REF!</definedName>
    <definedName name="土建30028" localSheetId="8">#REF!</definedName>
    <definedName name="土建30029" localSheetId="8">#REF!</definedName>
    <definedName name="土建40001" localSheetId="8">#REF!</definedName>
    <definedName name="土建50001" localSheetId="8">#REF!</definedName>
    <definedName name="土建50002" localSheetId="8">#REF!</definedName>
    <definedName name="土建50003" localSheetId="8">#REF!</definedName>
    <definedName name="土建50004" localSheetId="8">#REF!</definedName>
    <definedName name="土建50005" localSheetId="8">#REF!</definedName>
    <definedName name="土建50006" localSheetId="8">#REF!</definedName>
    <definedName name="土建50007" localSheetId="8">#REF!</definedName>
    <definedName name="土建50008" localSheetId="8">#REF!</definedName>
    <definedName name="土建50009" localSheetId="8">#REF!</definedName>
    <definedName name="土建50010" localSheetId="8">#REF!</definedName>
    <definedName name="土建50010." localSheetId="8">#REF!</definedName>
    <definedName name="土建50011" localSheetId="8">#REF!</definedName>
    <definedName name="土建50012" localSheetId="8">#REF!</definedName>
    <definedName name="土建50013" localSheetId="8">#REF!</definedName>
    <definedName name="土建50014" localSheetId="8">#REF!</definedName>
    <definedName name="土建50015" localSheetId="8">#REF!</definedName>
    <definedName name="土建50016" localSheetId="8">#REF!</definedName>
    <definedName name="土建5010" localSheetId="8">#REF!</definedName>
    <definedName name="土建60001" localSheetId="8">#REF!</definedName>
    <definedName name="土建60002" localSheetId="8">#REF!</definedName>
    <definedName name="土建60003" localSheetId="8">#REF!</definedName>
    <definedName name="土建60004" localSheetId="8">#REF!</definedName>
    <definedName name="土建60005" localSheetId="8">#REF!</definedName>
    <definedName name="土建60006" localSheetId="8">#REF!</definedName>
    <definedName name="土建60007" localSheetId="8">#REF!</definedName>
    <definedName name="土建60008" localSheetId="8">#REF!</definedName>
    <definedName name="土建60009" localSheetId="8">#REF!</definedName>
    <definedName name="土建60010" localSheetId="8">#REF!</definedName>
    <definedName name="土建60011" localSheetId="8">#REF!</definedName>
    <definedName name="土建60012" localSheetId="8">#REF!</definedName>
    <definedName name="土建60013" localSheetId="8">#REF!</definedName>
    <definedName name="土建60014" localSheetId="8">#REF!</definedName>
    <definedName name="土建60015" localSheetId="8">#REF!</definedName>
    <definedName name="土建60016" localSheetId="8">#REF!</definedName>
    <definedName name="土建60017" localSheetId="8">#REF!</definedName>
    <definedName name="土建60018" localSheetId="8">#REF!</definedName>
    <definedName name="土建60019" localSheetId="8">#REF!</definedName>
    <definedName name="土建60020" localSheetId="8">#REF!</definedName>
    <definedName name="土建60021" localSheetId="8">#REF!</definedName>
    <definedName name="土建60022" localSheetId="8">#REF!</definedName>
    <definedName name="土建60023" localSheetId="8">#REF!</definedName>
    <definedName name="土建60024" localSheetId="8">#REF!</definedName>
    <definedName name="土建60025" localSheetId="8">#REF!</definedName>
    <definedName name="土建60026" localSheetId="8">#REF!</definedName>
    <definedName name="土建60027" localSheetId="8">#REF!</definedName>
    <definedName name="土建60028" localSheetId="8">#REF!</definedName>
    <definedName name="土建60029" localSheetId="8">#REF!</definedName>
    <definedName name="土建60030" localSheetId="8">#REF!</definedName>
    <definedName name="土建60031" localSheetId="8">#REF!</definedName>
    <definedName name="土建60032" localSheetId="8">#REF!</definedName>
    <definedName name="土建60033" localSheetId="8">#REF!</definedName>
    <definedName name="土建60034" localSheetId="8">#REF!</definedName>
    <definedName name="土建60035" localSheetId="8">#REF!</definedName>
    <definedName name="土建60036" localSheetId="8">#REF!</definedName>
    <definedName name="土建60037" localSheetId="8">#REF!</definedName>
    <definedName name="土建60038" localSheetId="8">#REF!</definedName>
    <definedName name="土建60039" localSheetId="8">#REF!</definedName>
    <definedName name="土建60040" localSheetId="8">#REF!</definedName>
    <definedName name="土建60041" localSheetId="8">#REF!</definedName>
    <definedName name="土建60042" localSheetId="8">#REF!</definedName>
    <definedName name="土建60043" localSheetId="8">#REF!</definedName>
    <definedName name="土建60044" localSheetId="8">#REF!</definedName>
    <definedName name="土建60045" localSheetId="8">#REF!</definedName>
    <definedName name="土建60046" localSheetId="8">#REF!</definedName>
    <definedName name="土建60047" localSheetId="8">#REF!</definedName>
    <definedName name="土建60048" localSheetId="8">#REF!</definedName>
    <definedName name="土建60049" localSheetId="8">#REF!</definedName>
    <definedName name="土建60050" localSheetId="8">#REF!</definedName>
    <definedName name="土建60051" localSheetId="8">#REF!</definedName>
    <definedName name="土建60052" localSheetId="8">#REF!</definedName>
    <definedName name="土建60053" localSheetId="8">#REF!</definedName>
    <definedName name="土建60054" localSheetId="8">#REF!</definedName>
    <definedName name="土建60055" localSheetId="8">#REF!</definedName>
    <definedName name="土建60056" localSheetId="8">#REF!</definedName>
    <definedName name="土建60057" localSheetId="8">#REF!</definedName>
    <definedName name="土建60058" localSheetId="8">#REF!</definedName>
    <definedName name="土建60059" localSheetId="8">#REF!</definedName>
    <definedName name="土建60060" localSheetId="8">#REF!</definedName>
    <definedName name="土建60061" localSheetId="8">#REF!</definedName>
    <definedName name="土建60062" localSheetId="8">#REF!</definedName>
    <definedName name="土建60063" localSheetId="8">#REF!</definedName>
    <definedName name="土建60064" localSheetId="8">#REF!</definedName>
    <definedName name="土建60065" localSheetId="8">#REF!</definedName>
    <definedName name="土建60066" localSheetId="8">#REF!</definedName>
    <definedName name="土建60067" localSheetId="8">#REF!</definedName>
    <definedName name="土建60068" localSheetId="8">#REF!</definedName>
    <definedName name="土建60069" localSheetId="8">#REF!</definedName>
    <definedName name="土建60070" localSheetId="8">#REF!</definedName>
    <definedName name="土建60071" localSheetId="8">#REF!</definedName>
    <definedName name="土建60072" localSheetId="8">#REF!</definedName>
    <definedName name="土建60073" localSheetId="8">#REF!</definedName>
    <definedName name="土建60074" localSheetId="8">#REF!</definedName>
    <definedName name="土建60075" localSheetId="8">#REF!</definedName>
    <definedName name="土建60076" localSheetId="8">#REF!</definedName>
    <definedName name="土建60077" localSheetId="8">#REF!</definedName>
    <definedName name="土建70001" localSheetId="8">#REF!</definedName>
    <definedName name="土建70002" localSheetId="8">#REF!</definedName>
    <definedName name="土建70003" localSheetId="8">#REF!</definedName>
    <definedName name="土建70004" localSheetId="8">#REF!</definedName>
    <definedName name="土建70005" localSheetId="8">#REF!</definedName>
    <definedName name="土建70006" localSheetId="8">#REF!</definedName>
    <definedName name="土建70007" localSheetId="8">#REF!</definedName>
    <definedName name="土建70008" localSheetId="8">#REF!</definedName>
    <definedName name="土建70009" localSheetId="8">#REF!</definedName>
    <definedName name="土建70010" localSheetId="8">#REF!</definedName>
    <definedName name="土建70011" localSheetId="8">#REF!</definedName>
    <definedName name="土建70012" localSheetId="8">#REF!</definedName>
    <definedName name="土建70013" localSheetId="8">#REF!</definedName>
    <definedName name="土建70014" localSheetId="8">#REF!</definedName>
    <definedName name="土建70015" localSheetId="8">#REF!</definedName>
    <definedName name="土建70016" localSheetId="8">#REF!</definedName>
    <definedName name="土建70017" localSheetId="8">#REF!</definedName>
    <definedName name="土建70018" localSheetId="8">#REF!</definedName>
    <definedName name="土建70019" localSheetId="8">#REF!</definedName>
    <definedName name="土建70020" localSheetId="8">#REF!</definedName>
    <definedName name="土建70021" localSheetId="8">#REF!</definedName>
    <definedName name="土建70022" localSheetId="8">#REF!</definedName>
    <definedName name="土建70023" localSheetId="8">#REF!</definedName>
    <definedName name="土建70024" localSheetId="8">#REF!</definedName>
    <definedName name="土建70025" localSheetId="8">#REF!</definedName>
    <definedName name="土建70026" localSheetId="8">#REF!</definedName>
    <definedName name="土建70027" localSheetId="8">#REF!</definedName>
    <definedName name="土建80001" localSheetId="8">#REF!</definedName>
    <definedName name="土建80002" localSheetId="8">#REF!</definedName>
    <definedName name="土建80003" localSheetId="8">#REF!</definedName>
    <definedName name="土建80004" localSheetId="8">#REF!</definedName>
    <definedName name="土建80005" localSheetId="8">#REF!</definedName>
    <definedName name="土建80006" localSheetId="8">#REF!</definedName>
    <definedName name="土建80007" localSheetId="8">#REF!</definedName>
    <definedName name="土建80008" localSheetId="8">#REF!</definedName>
    <definedName name="土建80009" localSheetId="8">#REF!</definedName>
    <definedName name="土建80010" localSheetId="8">#REF!</definedName>
    <definedName name="土建80011" localSheetId="8">#REF!</definedName>
    <definedName name="土建80012" localSheetId="8">#REF!</definedName>
    <definedName name="土建80013" localSheetId="8">#REF!</definedName>
    <definedName name="土建80014" localSheetId="8">#REF!</definedName>
    <definedName name="土建80015" localSheetId="8">#REF!</definedName>
    <definedName name="土建80016" localSheetId="8">#REF!</definedName>
    <definedName name="土建80017" localSheetId="8">#REF!</definedName>
    <definedName name="污水20011" localSheetId="8">#REF!</definedName>
    <definedName name="污水20012" localSheetId="8">#REF!</definedName>
    <definedName name="污水20021" localSheetId="8">#REF!</definedName>
    <definedName name="污水20022" localSheetId="8">#REF!</definedName>
    <definedName name="污水20031" localSheetId="8">#REF!</definedName>
    <definedName name="污水20032" localSheetId="8">#REF!</definedName>
    <definedName name="污水20041" localSheetId="8">#REF!</definedName>
    <definedName name="污水20042" localSheetId="8">#REF!</definedName>
    <definedName name="污水20051" localSheetId="8">#REF!</definedName>
    <definedName name="污水20052" localSheetId="8">#REF!</definedName>
    <definedName name="污水20061" localSheetId="8">#REF!</definedName>
    <definedName name="污水20062" localSheetId="8">#REF!</definedName>
    <definedName name="污水20071" localSheetId="8">#REF!</definedName>
    <definedName name="污水20072" localSheetId="8">#REF!</definedName>
    <definedName name="污水20081" localSheetId="8">#REF!</definedName>
    <definedName name="污水20082" localSheetId="8">#REF!</definedName>
    <definedName name="污水20091" localSheetId="8">#REF!</definedName>
    <definedName name="污水20092" localSheetId="8">#REF!</definedName>
    <definedName name="污水20101" localSheetId="8">#REF!</definedName>
    <definedName name="污水20102" localSheetId="8">#REF!</definedName>
    <definedName name="污水20111" localSheetId="8">#REF!</definedName>
    <definedName name="污水20112" localSheetId="8">#REF!</definedName>
    <definedName name="污水20121" localSheetId="8">#REF!</definedName>
    <definedName name="污水20122" localSheetId="8">#REF!</definedName>
    <definedName name="污水20131" localSheetId="8">#REF!</definedName>
    <definedName name="污水20132" localSheetId="8">#REF!</definedName>
    <definedName name="污水20141" localSheetId="8">#REF!</definedName>
    <definedName name="污水20142" localSheetId="8">#REF!</definedName>
    <definedName name="污水20151" localSheetId="8">#REF!</definedName>
    <definedName name="污水20152" localSheetId="8">#REF!</definedName>
    <definedName name="污水20161" localSheetId="8">#REF!</definedName>
    <definedName name="污水20162" localSheetId="8">#REF!</definedName>
    <definedName name="污水20171" localSheetId="8">#REF!</definedName>
    <definedName name="污水20172" localSheetId="8">#REF!</definedName>
    <definedName name="污水20181" localSheetId="8">#REF!</definedName>
    <definedName name="污水20182" localSheetId="8">#REF!</definedName>
    <definedName name="污水20191" localSheetId="8">#REF!</definedName>
    <definedName name="污水20192" localSheetId="8">#REF!</definedName>
    <definedName name="污水20201" localSheetId="8">#REF!</definedName>
    <definedName name="污水20202" localSheetId="8">#REF!</definedName>
    <definedName name="污水20211" localSheetId="8">#REF!</definedName>
    <definedName name="污水20212" localSheetId="8">#REF!</definedName>
    <definedName name="污水20221" localSheetId="8">#REF!</definedName>
    <definedName name="污水20222" localSheetId="8">#REF!</definedName>
    <definedName name="污水20231" localSheetId="8">#REF!</definedName>
    <definedName name="污水20232" localSheetId="8">#REF!</definedName>
    <definedName name="污水20241" localSheetId="8">#REF!</definedName>
    <definedName name="污水20242" localSheetId="8">#REF!</definedName>
    <definedName name="污水20251" localSheetId="8">#REF!</definedName>
    <definedName name="污水20252" localSheetId="8">#REF!</definedName>
    <definedName name="污水20261" localSheetId="8">#REF!</definedName>
    <definedName name="污水20262" localSheetId="8">#REF!</definedName>
    <definedName name="污水20271" localSheetId="8">#REF!</definedName>
    <definedName name="污水20272" localSheetId="8">#REF!</definedName>
    <definedName name="污水20281" localSheetId="8">#REF!</definedName>
    <definedName name="污水20282" localSheetId="8">#REF!</definedName>
    <definedName name="污水20291" localSheetId="8">#REF!</definedName>
    <definedName name="污水20292" localSheetId="8">#REF!</definedName>
    <definedName name="污水20301" localSheetId="8">#REF!</definedName>
    <definedName name="污水20302" localSheetId="8">#REF!</definedName>
    <definedName name="污水20311" localSheetId="8">#REF!</definedName>
    <definedName name="污水20312" localSheetId="8">#REF!</definedName>
    <definedName name="污水20321" localSheetId="8">#REF!</definedName>
    <definedName name="污水20322" localSheetId="8">#REF!</definedName>
    <definedName name="污水20331" localSheetId="8">#REF!</definedName>
    <definedName name="污水20332" localSheetId="8">#REF!</definedName>
    <definedName name="污水20341" localSheetId="8">#REF!</definedName>
    <definedName name="污水20342" localSheetId="8">#REF!</definedName>
    <definedName name="污水20351" localSheetId="8">#REF!</definedName>
    <definedName name="污水20352" localSheetId="8">#REF!</definedName>
    <definedName name="污水20361" localSheetId="8">#REF!</definedName>
    <definedName name="污水20362" localSheetId="8">#REF!</definedName>
    <definedName name="污水20371" localSheetId="8">#REF!</definedName>
    <definedName name="污水20372" localSheetId="8">#REF!</definedName>
    <definedName name="污水20381" localSheetId="8">#REF!</definedName>
    <definedName name="污水20382" localSheetId="8">#REF!</definedName>
    <definedName name="污水20391" localSheetId="8">#REF!</definedName>
    <definedName name="污水20392" localSheetId="8">#REF!</definedName>
    <definedName name="污水20401" localSheetId="8">#REF!</definedName>
    <definedName name="污水20402" localSheetId="8">#REF!</definedName>
    <definedName name="污水20411" localSheetId="8">#REF!</definedName>
    <definedName name="污水20412" localSheetId="8">#REF!</definedName>
    <definedName name="污水20421" localSheetId="8">#REF!</definedName>
    <definedName name="污水20422" localSheetId="8">#REF!</definedName>
    <definedName name="污水20431" localSheetId="8">#REF!</definedName>
    <definedName name="污水20432" localSheetId="8">#REF!</definedName>
    <definedName name="污水20441" localSheetId="8">#REF!</definedName>
    <definedName name="污水20442" localSheetId="8">#REF!</definedName>
    <definedName name="污水补0011" localSheetId="8">#REF!</definedName>
    <definedName name="污水补0012" localSheetId="8">#REF!</definedName>
    <definedName name="污水补0021" localSheetId="8">#REF!</definedName>
    <definedName name="污水补0022" localSheetId="8">#REF!</definedName>
    <definedName name="污水补0031" localSheetId="8">#REF!</definedName>
    <definedName name="污水补0032" localSheetId="8">#REF!</definedName>
    <definedName name="雨水30011" localSheetId="8">#REF!</definedName>
    <definedName name="雨水30012" localSheetId="8">#REF!</definedName>
    <definedName name="雨水30021" localSheetId="8">#REF!</definedName>
    <definedName name="雨水30022" localSheetId="8">#REF!</definedName>
    <definedName name="雨水30031" localSheetId="8">#REF!</definedName>
    <definedName name="雨水30032" localSheetId="8">#REF!</definedName>
    <definedName name="雨水30041" localSheetId="8">#REF!</definedName>
    <definedName name="雨水30042" localSheetId="8">#REF!</definedName>
    <definedName name="雨水30051" localSheetId="8">#REF!</definedName>
    <definedName name="雨水30052" localSheetId="8">#REF!</definedName>
    <definedName name="雨水30061" localSheetId="8">#REF!</definedName>
    <definedName name="雨水30062" localSheetId="8">#REF!</definedName>
    <definedName name="雨水30071" localSheetId="8">#REF!</definedName>
    <definedName name="雨水30072" localSheetId="8">#REF!</definedName>
    <definedName name="雨水30081" localSheetId="8">#REF!</definedName>
    <definedName name="雨水30082" localSheetId="8">#REF!</definedName>
    <definedName name="雨水30091" localSheetId="8">#REF!</definedName>
    <definedName name="雨水30092" localSheetId="8">#REF!</definedName>
    <definedName name="雨水30101" localSheetId="8">#REF!</definedName>
    <definedName name="雨水30102" localSheetId="8">#REF!</definedName>
    <definedName name="雨水30111" localSheetId="8">#REF!</definedName>
    <definedName name="雨水30112" localSheetId="8">#REF!</definedName>
    <definedName name="雨水30121" localSheetId="8">#REF!</definedName>
    <definedName name="雨水30122" localSheetId="8">#REF!</definedName>
    <definedName name="雨水30131" localSheetId="8">#REF!</definedName>
    <definedName name="雨水30132" localSheetId="8">#REF!</definedName>
    <definedName name="雨水30141" localSheetId="8">#REF!</definedName>
    <definedName name="雨水30142" localSheetId="8">#REF!</definedName>
    <definedName name="雨水30151" localSheetId="8">#REF!</definedName>
    <definedName name="雨水30152" localSheetId="8">#REF!</definedName>
    <definedName name="雨水30161" localSheetId="8">#REF!</definedName>
    <definedName name="雨水30162" localSheetId="8">#REF!</definedName>
    <definedName name="_xlnm.Print_Area" localSheetId="12">主材甲供表!$A$1:$G$27</definedName>
    <definedName name="采暖40011" localSheetId="12">#REF!</definedName>
    <definedName name="采暖40012" localSheetId="12">#REF!</definedName>
    <definedName name="采暖40021" localSheetId="12">#REF!</definedName>
    <definedName name="单价101" localSheetId="12">#REF!</definedName>
    <definedName name="单价102" localSheetId="12">#REF!</definedName>
    <definedName name="单价103" localSheetId="12">#REF!</definedName>
    <definedName name="单价104" localSheetId="12">#REF!</definedName>
    <definedName name="单价105" localSheetId="12">#REF!</definedName>
    <definedName name="单价106" localSheetId="12">#REF!</definedName>
    <definedName name="单价107" localSheetId="12">#REF!</definedName>
    <definedName name="单价108" localSheetId="12">#REF!</definedName>
    <definedName name="单价109" localSheetId="12">#REF!</definedName>
    <definedName name="单价2001" localSheetId="12">#REF!</definedName>
    <definedName name="单价2002" localSheetId="12">#REF!</definedName>
    <definedName name="单价2003" localSheetId="12">#REF!</definedName>
    <definedName name="单价2004" localSheetId="12">#REF!</definedName>
    <definedName name="单价2005" localSheetId="12">#REF!</definedName>
    <definedName name="单价20050" localSheetId="12">#REF!</definedName>
    <definedName name="单价2006" localSheetId="12">#REF!</definedName>
    <definedName name="单价2007" localSheetId="12">#REF!</definedName>
    <definedName name="单价2008" localSheetId="12">#REF!</definedName>
    <definedName name="单价2009" localSheetId="12">#REF!</definedName>
    <definedName name="单价201" localSheetId="12">#REF!</definedName>
    <definedName name="单价2010" localSheetId="12">#REF!</definedName>
    <definedName name="单价2011" localSheetId="12">#REF!</definedName>
    <definedName name="单价2012" localSheetId="12">#REF!</definedName>
    <definedName name="单价2013" localSheetId="12">#REF!</definedName>
    <definedName name="单价2014" localSheetId="12">#REF!</definedName>
    <definedName name="单价2015" localSheetId="12">#REF!</definedName>
    <definedName name="单价2016" localSheetId="12">#REF!</definedName>
    <definedName name="单价2017" localSheetId="12">#REF!</definedName>
    <definedName name="单价2018" localSheetId="12">#REF!</definedName>
    <definedName name="单价2019" localSheetId="12">#REF!</definedName>
    <definedName name="单价202" localSheetId="12">#REF!</definedName>
    <definedName name="单价2020" localSheetId="12">#REF!</definedName>
    <definedName name="单价2021" localSheetId="12">#REF!</definedName>
    <definedName name="单价2022" localSheetId="12">#REF!</definedName>
    <definedName name="单价2023" localSheetId="12">#REF!</definedName>
    <definedName name="单价2024" localSheetId="12">#REF!</definedName>
    <definedName name="单价2025" localSheetId="12">#REF!</definedName>
    <definedName name="单价2026" localSheetId="12">#REF!</definedName>
    <definedName name="单价2027" localSheetId="12">#REF!</definedName>
    <definedName name="单价2028" localSheetId="12">#REF!</definedName>
    <definedName name="单价2029" localSheetId="12">#REF!</definedName>
    <definedName name="单价203" localSheetId="12">#REF!</definedName>
    <definedName name="单价2030" localSheetId="12">#REF!</definedName>
    <definedName name="单价2031" localSheetId="12">#REF!</definedName>
    <definedName name="单价2032" localSheetId="12">#REF!</definedName>
    <definedName name="单价2033" localSheetId="12">#REF!</definedName>
    <definedName name="单价2034" localSheetId="12">#REF!</definedName>
    <definedName name="单价2035" localSheetId="12">#REF!</definedName>
    <definedName name="单价2036" localSheetId="12">#REF!</definedName>
    <definedName name="单价2037" localSheetId="12">#REF!</definedName>
    <definedName name="单价2038" localSheetId="12">#REF!</definedName>
    <definedName name="单价2039" localSheetId="12">#REF!</definedName>
    <definedName name="单价204" localSheetId="12">#REF!</definedName>
    <definedName name="单价2040" localSheetId="12">#REF!</definedName>
    <definedName name="单价2041" localSheetId="12">#REF!</definedName>
    <definedName name="单价205" localSheetId="12">#REF!</definedName>
    <definedName name="单价2050" localSheetId="12">#REF!</definedName>
    <definedName name="单价206" localSheetId="12">#REF!</definedName>
    <definedName name="单价207" localSheetId="12">#REF!</definedName>
    <definedName name="单价208" localSheetId="12">#REF!</definedName>
    <definedName name="单价209" localSheetId="12">#REF!</definedName>
    <definedName name="单价210" localSheetId="12">#REF!</definedName>
    <definedName name="单价211" localSheetId="12">#REF!</definedName>
    <definedName name="单价212" localSheetId="12">#REF!</definedName>
    <definedName name="单价213" localSheetId="12">#REF!</definedName>
    <definedName name="单价214" localSheetId="12">#REF!</definedName>
    <definedName name="单价215" localSheetId="12">#REF!</definedName>
    <definedName name="单价216" localSheetId="12">#REF!</definedName>
    <definedName name="单价217" localSheetId="12">#REF!</definedName>
    <definedName name="单价2171" localSheetId="12">#REF!</definedName>
    <definedName name="单价218" localSheetId="12">#REF!</definedName>
    <definedName name="单价219" localSheetId="12">#REF!</definedName>
    <definedName name="单价220" localSheetId="12">#REF!</definedName>
    <definedName name="单价221" localSheetId="12">#REF!</definedName>
    <definedName name="单价222" localSheetId="12">#REF!</definedName>
    <definedName name="单价223" localSheetId="12">#REF!</definedName>
    <definedName name="单价224" localSheetId="12">#REF!</definedName>
    <definedName name="单价225" localSheetId="12">#REF!</definedName>
    <definedName name="单价226" localSheetId="12">#REF!</definedName>
    <definedName name="单价227" localSheetId="12">#REF!</definedName>
    <definedName name="单价228" localSheetId="12">#REF!</definedName>
    <definedName name="单价229" localSheetId="12">#REF!</definedName>
    <definedName name="单价230" localSheetId="12">#REF!</definedName>
    <definedName name="单价231" localSheetId="12">#REF!</definedName>
    <definedName name="单价234" localSheetId="12">#REF!</definedName>
    <definedName name="单价235" localSheetId="12">#REF!</definedName>
    <definedName name="单价236" localSheetId="12">#REF!</definedName>
    <definedName name="单价237" localSheetId="12">#REF!</definedName>
    <definedName name="单价238" localSheetId="12">#REF!</definedName>
    <definedName name="单价239" localSheetId="12">#REF!</definedName>
    <definedName name="单价2391" localSheetId="12">#REF!</definedName>
    <definedName name="单价240" localSheetId="12">#REF!</definedName>
    <definedName name="单价241" localSheetId="12">#REF!</definedName>
    <definedName name="单价242" localSheetId="12">#REF!</definedName>
    <definedName name="单价243" localSheetId="12">#REF!</definedName>
    <definedName name="单价244" localSheetId="12">#REF!</definedName>
    <definedName name="单价245" localSheetId="12">#REF!</definedName>
    <definedName name="单价246" localSheetId="12">#REF!</definedName>
    <definedName name="单价247" localSheetId="12">#REF!</definedName>
    <definedName name="单价248" localSheetId="12">#REF!</definedName>
    <definedName name="单价249" localSheetId="12">#REF!</definedName>
    <definedName name="单价250" localSheetId="12">#REF!</definedName>
    <definedName name="单价251" localSheetId="12">#REF!</definedName>
    <definedName name="单价254" localSheetId="12">#REF!</definedName>
    <definedName name="单价255" localSheetId="12">#REF!</definedName>
    <definedName name="单价256" localSheetId="12">#REF!</definedName>
    <definedName name="单价257" localSheetId="12">#REF!</definedName>
    <definedName name="单价258" localSheetId="12">#REF!</definedName>
    <definedName name="单价259" localSheetId="12">#REF!</definedName>
    <definedName name="单价281" localSheetId="12">#REF!</definedName>
    <definedName name="单价282" localSheetId="12">#REF!</definedName>
    <definedName name="单价283" localSheetId="12">#REF!</definedName>
    <definedName name="单价284" localSheetId="12">#REF!</definedName>
    <definedName name="单价285" localSheetId="12">#REF!</definedName>
    <definedName name="单价286" localSheetId="12">#REF!</definedName>
    <definedName name="单价287" localSheetId="12">#REF!</definedName>
    <definedName name="单价301" localSheetId="12">#REF!</definedName>
    <definedName name="单价302" localSheetId="12">#REF!</definedName>
    <definedName name="单价303" localSheetId="12">#REF!</definedName>
    <definedName name="单价304" localSheetId="12">#REF!</definedName>
    <definedName name="单价305" localSheetId="12">#REF!</definedName>
    <definedName name="单价306" localSheetId="12">#REF!</definedName>
    <definedName name="单价307" localSheetId="12">#REF!</definedName>
    <definedName name="单价308" localSheetId="12">#REF!</definedName>
    <definedName name="单价309" localSheetId="12">#REF!</definedName>
    <definedName name="单价310" localSheetId="12">#REF!</definedName>
    <definedName name="单价311" localSheetId="12">#REF!</definedName>
    <definedName name="单价312" localSheetId="12">#REF!</definedName>
    <definedName name="单价313" localSheetId="12">#REF!</definedName>
    <definedName name="单价314" localSheetId="12">#REF!</definedName>
    <definedName name="单价315" localSheetId="12">#REF!</definedName>
    <definedName name="单价401" localSheetId="12">#REF!</definedName>
    <definedName name="单价501" localSheetId="12">#REF!</definedName>
    <definedName name="单价502" localSheetId="12">#REF!</definedName>
    <definedName name="单价503" localSheetId="12">#REF!</definedName>
    <definedName name="单价504" localSheetId="12">#REF!</definedName>
    <definedName name="单价505" localSheetId="12">#REF!</definedName>
    <definedName name="单价506" localSheetId="12">#REF!</definedName>
    <definedName name="单价507" localSheetId="12">#REF!</definedName>
    <definedName name="单价508" localSheetId="12">#REF!</definedName>
    <definedName name="单价509" localSheetId="12">#REF!</definedName>
    <definedName name="单价510" localSheetId="12">#REF!</definedName>
    <definedName name="单价511" localSheetId="12">#REF!</definedName>
    <definedName name="单价601" localSheetId="12">#REF!</definedName>
    <definedName name="单价602" localSheetId="12">#REF!</definedName>
    <definedName name="单价603" localSheetId="12">#REF!</definedName>
    <definedName name="单价606" localSheetId="12">#REF!</definedName>
    <definedName name="单价607" localSheetId="12">#REF!</definedName>
    <definedName name="单价608" localSheetId="12">#REF!</definedName>
    <definedName name="单价609" localSheetId="12">#REF!</definedName>
    <definedName name="单价610" localSheetId="12">#REF!</definedName>
    <definedName name="单价611" localSheetId="12">#REF!</definedName>
    <definedName name="单价612" localSheetId="12">#REF!</definedName>
    <definedName name="单价613" localSheetId="12">#REF!</definedName>
    <definedName name="单价614" localSheetId="12">#REF!</definedName>
    <definedName name="单价615" localSheetId="12">#REF!</definedName>
    <definedName name="单价616" localSheetId="12">#REF!</definedName>
    <definedName name="单价621" localSheetId="12">#REF!</definedName>
    <definedName name="单价622" localSheetId="12">#REF!</definedName>
    <definedName name="单价623" localSheetId="12">#REF!</definedName>
    <definedName name="单价631" localSheetId="12">#REF!</definedName>
    <definedName name="单价632" localSheetId="12">#REF!</definedName>
    <definedName name="单价633" localSheetId="12">#REF!</definedName>
    <definedName name="单价634" localSheetId="12">#REF!</definedName>
    <definedName name="单价635" localSheetId="12">#REF!</definedName>
    <definedName name="单价636" localSheetId="12">#REF!</definedName>
    <definedName name="单价637" localSheetId="12">#REF!</definedName>
    <definedName name="单价638" localSheetId="12">#REF!</definedName>
    <definedName name="单价639" localSheetId="12">#REF!</definedName>
    <definedName name="单价645" localSheetId="12">#REF!</definedName>
    <definedName name="单价646" localSheetId="12">#REF!</definedName>
    <definedName name="单价647" localSheetId="12">#REF!</definedName>
    <definedName name="单价648" localSheetId="12">#REF!</definedName>
    <definedName name="单价649" localSheetId="12">#REF!</definedName>
    <definedName name="单价661" localSheetId="12">#REF!</definedName>
    <definedName name="单价662" localSheetId="12">#REF!</definedName>
    <definedName name="单价663" localSheetId="12">#REF!</definedName>
    <definedName name="单价664" localSheetId="12">#REF!</definedName>
    <definedName name="单价665" localSheetId="12">#REF!</definedName>
    <definedName name="单价666" localSheetId="12">#REF!</definedName>
    <definedName name="单价701" localSheetId="12">#REF!</definedName>
    <definedName name="单价703" localSheetId="12">#REF!</definedName>
    <definedName name="单价704" localSheetId="12">#REF!</definedName>
    <definedName name="单价705" localSheetId="12">#REF!</definedName>
    <definedName name="单价706" localSheetId="12">#REF!</definedName>
    <definedName name="单价711" localSheetId="12">#REF!</definedName>
    <definedName name="单价716" localSheetId="12">#REF!</definedName>
    <definedName name="单价721" localSheetId="12">#REF!</definedName>
    <definedName name="单价722" localSheetId="12">#REF!</definedName>
    <definedName name="单价723" localSheetId="12">#REF!</definedName>
    <definedName name="单价724" localSheetId="12">#REF!</definedName>
    <definedName name="单价725" localSheetId="12">#REF!</definedName>
    <definedName name="单价726" localSheetId="12">#REF!</definedName>
    <definedName name="单价727" localSheetId="12">#REF!</definedName>
    <definedName name="单价728" localSheetId="12">#REF!</definedName>
    <definedName name="单价741" localSheetId="12">#REF!</definedName>
    <definedName name="单价742" localSheetId="12">#REF!</definedName>
    <definedName name="单价743" localSheetId="12">#REF!</definedName>
    <definedName name="单价744" localSheetId="12">#REF!</definedName>
    <definedName name="单价745" localSheetId="12">#REF!</definedName>
    <definedName name="单价801" localSheetId="12">#REF!</definedName>
    <definedName name="单价802" localSheetId="12">#REF!</definedName>
    <definedName name="单价803" localSheetId="12">#REF!</definedName>
    <definedName name="单价804" localSheetId="12">#REF!</definedName>
    <definedName name="单价805" localSheetId="12">#REF!</definedName>
    <definedName name="单价806" localSheetId="12">#REF!</definedName>
    <definedName name="单价821" localSheetId="12">#REF!</definedName>
    <definedName name="单价822" localSheetId="12">#REF!</definedName>
    <definedName name="单价823" localSheetId="12">#REF!</definedName>
    <definedName name="单价824" localSheetId="12">#REF!</definedName>
    <definedName name="单价825" localSheetId="12">#REF!</definedName>
    <definedName name="单价826" localSheetId="12">#REF!</definedName>
    <definedName name="单价827" localSheetId="12">#REF!</definedName>
    <definedName name="单价828" localSheetId="12">#REF!</definedName>
    <definedName name="单价829" localSheetId="12">#REF!</definedName>
    <definedName name="给水10011" localSheetId="12">#REF!</definedName>
    <definedName name="给水10012" localSheetId="12">#REF!</definedName>
    <definedName name="给水10013" localSheetId="12">#REF!</definedName>
    <definedName name="给水1001A" localSheetId="12">#REF!</definedName>
    <definedName name="给水10021" localSheetId="12">#REF!</definedName>
    <definedName name="给水10022" localSheetId="12">#REF!</definedName>
    <definedName name="给水10031" localSheetId="12">#REF!</definedName>
    <definedName name="给水10032" localSheetId="12">#REF!</definedName>
    <definedName name="给水10041" localSheetId="12">#REF!</definedName>
    <definedName name="给水10042" localSheetId="12">#REF!</definedName>
    <definedName name="给水10051" localSheetId="12">#REF!</definedName>
    <definedName name="给水10052" localSheetId="12">#REF!</definedName>
    <definedName name="给水10081" localSheetId="12">#REF!</definedName>
    <definedName name="给水10082" localSheetId="12">#REF!</definedName>
    <definedName name="给水10091" localSheetId="12">#REF!</definedName>
    <definedName name="给水10092" localSheetId="12">#REF!</definedName>
    <definedName name="给水10101" localSheetId="12">#REF!</definedName>
    <definedName name="给水10102" localSheetId="12">#REF!</definedName>
    <definedName name="给水10111" localSheetId="12">#REF!</definedName>
    <definedName name="给水10112" localSheetId="12">#REF!</definedName>
    <definedName name="给水10121" localSheetId="12">#REF!</definedName>
    <definedName name="给水10122" localSheetId="12">#REF!</definedName>
    <definedName name="给水10151" localSheetId="12">#REF!</definedName>
    <definedName name="给水10152" localSheetId="12">#REF!</definedName>
    <definedName name="给水10161" localSheetId="12">#REF!</definedName>
    <definedName name="给水10162" localSheetId="12">#REF!</definedName>
    <definedName name="给水10171" localSheetId="12">#REF!</definedName>
    <definedName name="给水10172" localSheetId="12">#REF!</definedName>
    <definedName name="给水10181" localSheetId="12">#REF!</definedName>
    <definedName name="给水10182" localSheetId="12">#REF!</definedName>
    <definedName name="给水10201" localSheetId="12">#REF!</definedName>
    <definedName name="给水10202" localSheetId="12">#REF!</definedName>
    <definedName name="给水10211" localSheetId="12">#REF!</definedName>
    <definedName name="给水10212" localSheetId="12">#REF!</definedName>
    <definedName name="给水10221" localSheetId="12">#REF!</definedName>
    <definedName name="给水10222" localSheetId="12">#REF!</definedName>
    <definedName name="给水10231" localSheetId="12">#REF!</definedName>
    <definedName name="给水10232" localSheetId="12">#REF!</definedName>
    <definedName name="给水10241" localSheetId="12">#REF!</definedName>
    <definedName name="给水10242" localSheetId="12">#REF!</definedName>
    <definedName name="给水10251" localSheetId="12">#REF!</definedName>
    <definedName name="给水10252" localSheetId="12">#REF!</definedName>
    <definedName name="给水10261" localSheetId="12">#REF!</definedName>
    <definedName name="给水10262" localSheetId="12">#REF!</definedName>
    <definedName name="给水10271" localSheetId="12">#REF!</definedName>
    <definedName name="给水10272" localSheetId="12">#REF!</definedName>
    <definedName name="给水10281" localSheetId="12">#REF!</definedName>
    <definedName name="给水10282" localSheetId="12">#REF!</definedName>
    <definedName name="给水10291" localSheetId="12">#REF!</definedName>
    <definedName name="给水10292" localSheetId="12">#REF!</definedName>
    <definedName name="给水10301" localSheetId="12">#REF!</definedName>
    <definedName name="给水10302" localSheetId="12">#REF!</definedName>
    <definedName name="给水10311" localSheetId="12">#REF!</definedName>
    <definedName name="给水10312" localSheetId="12">#REF!</definedName>
    <definedName name="给水10321" localSheetId="12">#REF!</definedName>
    <definedName name="给水10322" localSheetId="12">#REF!</definedName>
    <definedName name="给水10331" localSheetId="12">#REF!</definedName>
    <definedName name="给水10332" localSheetId="12">#REF!</definedName>
    <definedName name="给水10341" localSheetId="12">#REF!</definedName>
    <definedName name="给水10342" localSheetId="12">#REF!</definedName>
    <definedName name="给水10351" localSheetId="12">#REF!</definedName>
    <definedName name="给水10352" localSheetId="12">#REF!</definedName>
    <definedName name="给水10361" localSheetId="12">#REF!</definedName>
    <definedName name="给水10362" localSheetId="12">#REF!</definedName>
    <definedName name="给水10371" localSheetId="12">#REF!</definedName>
    <definedName name="给水10372" localSheetId="12">#REF!</definedName>
    <definedName name="给水10381" localSheetId="12">#REF!</definedName>
    <definedName name="给水10382" localSheetId="12">#REF!</definedName>
    <definedName name="给水10391" localSheetId="12">#REF!</definedName>
    <definedName name="给水10392" localSheetId="12">#REF!</definedName>
    <definedName name="给水10401" localSheetId="12">#REF!</definedName>
    <definedName name="给水10402" localSheetId="12">#REF!</definedName>
    <definedName name="给水10411" localSheetId="12">#REF!</definedName>
    <definedName name="给水10412" localSheetId="12">#REF!</definedName>
    <definedName name="给水10421" localSheetId="12">#REF!</definedName>
    <definedName name="给水10422" localSheetId="12">#REF!</definedName>
    <definedName name="给水10431" localSheetId="12">#REF!</definedName>
    <definedName name="给水10432" localSheetId="12">#REF!</definedName>
    <definedName name="给水10441" localSheetId="12">#REF!</definedName>
    <definedName name="给水10442" localSheetId="12">#REF!</definedName>
    <definedName name="给水10451" localSheetId="12">#REF!</definedName>
    <definedName name="给水10452" localSheetId="12">#REF!</definedName>
    <definedName name="给水10461" localSheetId="12">#REF!</definedName>
    <definedName name="给水10462" localSheetId="12">#REF!</definedName>
    <definedName name="给水10471" localSheetId="12">#REF!</definedName>
    <definedName name="给水10472" localSheetId="12">#REF!</definedName>
    <definedName name="给水10481" localSheetId="12">#REF!</definedName>
    <definedName name="给水10482" localSheetId="12">#REF!</definedName>
    <definedName name="给水10491" localSheetId="12">#REF!</definedName>
    <definedName name="给水10492" localSheetId="12">#REF!</definedName>
    <definedName name="给水10501" localSheetId="12">#REF!</definedName>
    <definedName name="给水10502" localSheetId="12">#REF!</definedName>
    <definedName name="给水10511" localSheetId="12">#REF!</definedName>
    <definedName name="给水10512" localSheetId="12">#REF!</definedName>
    <definedName name="给水10521" localSheetId="12">#REF!</definedName>
    <definedName name="给水10522" localSheetId="12">#REF!</definedName>
    <definedName name="给水10531" localSheetId="12">#REF!</definedName>
    <definedName name="给水10532" localSheetId="12">#REF!</definedName>
    <definedName name="给水10541" localSheetId="12">#REF!</definedName>
    <definedName name="给水10542" localSheetId="12">#REF!</definedName>
    <definedName name="给水10551" localSheetId="12">#REF!</definedName>
    <definedName name="给水10552" localSheetId="12">#REF!</definedName>
    <definedName name="给水10561" localSheetId="12">#REF!</definedName>
    <definedName name="给水10562" localSheetId="12">#REF!</definedName>
    <definedName name="给水10571" localSheetId="12">#REF!</definedName>
    <definedName name="给水10572" localSheetId="12">#REF!</definedName>
    <definedName name="给水10581" localSheetId="12">#REF!</definedName>
    <definedName name="给水10582" localSheetId="12">#REF!</definedName>
    <definedName name="给水10591" localSheetId="12">#REF!</definedName>
    <definedName name="给水10592" localSheetId="12">#REF!</definedName>
    <definedName name="给水10601" localSheetId="12">#REF!</definedName>
    <definedName name="给水10602" localSheetId="12">#REF!</definedName>
    <definedName name="给水10611" localSheetId="12">#REF!</definedName>
    <definedName name="给水10612" localSheetId="12">#REF!</definedName>
    <definedName name="给水10621" localSheetId="12">#REF!</definedName>
    <definedName name="给水10622" localSheetId="12">#REF!</definedName>
    <definedName name="给水10631" localSheetId="12">#REF!</definedName>
    <definedName name="给水10632" localSheetId="12">#REF!</definedName>
    <definedName name="给水10641" localSheetId="12">#REF!</definedName>
    <definedName name="给水10642" localSheetId="12">#REF!</definedName>
    <definedName name="给水10651" localSheetId="12">#REF!</definedName>
    <definedName name="给水10652" localSheetId="12">#REF!</definedName>
    <definedName name="给水10661" localSheetId="12">#REF!</definedName>
    <definedName name="给水10662" localSheetId="12">#REF!</definedName>
    <definedName name="给水10671" localSheetId="12">#REF!</definedName>
    <definedName name="给水10672" localSheetId="12">#REF!</definedName>
    <definedName name="给水10681" localSheetId="12">#REF!</definedName>
    <definedName name="给水10682" localSheetId="12">#REF!</definedName>
    <definedName name="给水10691" localSheetId="12">#REF!</definedName>
    <definedName name="给水10692" localSheetId="12">#REF!</definedName>
    <definedName name="给水10701" localSheetId="12">#REF!</definedName>
    <definedName name="给水10702" localSheetId="12">#REF!</definedName>
    <definedName name="给水10711" localSheetId="12">#REF!</definedName>
    <definedName name="给水10712" localSheetId="12">#REF!</definedName>
    <definedName name="给水10721" localSheetId="12">#REF!</definedName>
    <definedName name="给水10722" localSheetId="12">#REF!</definedName>
    <definedName name="给水10731" localSheetId="12">#REF!</definedName>
    <definedName name="给水10732" localSheetId="12">#REF!</definedName>
    <definedName name="给水10741" localSheetId="12">#REF!</definedName>
    <definedName name="给水10742" localSheetId="12">#REF!</definedName>
    <definedName name="给水10751" localSheetId="12">#REF!</definedName>
    <definedName name="给水10752" localSheetId="12">#REF!</definedName>
    <definedName name="给水10761" localSheetId="12">#REF!</definedName>
    <definedName name="给水10762" localSheetId="12">#REF!</definedName>
    <definedName name="给水10771" localSheetId="12">#REF!</definedName>
    <definedName name="给水10772" localSheetId="12">#REF!</definedName>
    <definedName name="给水10781" localSheetId="12">#REF!</definedName>
    <definedName name="给水10782" localSheetId="12">#REF!</definedName>
    <definedName name="给水10791" localSheetId="12">#REF!</definedName>
    <definedName name="给水10792" localSheetId="12">#REF!</definedName>
    <definedName name="给水10801" localSheetId="12">#REF!</definedName>
    <definedName name="给水10802" localSheetId="12">#REF!</definedName>
    <definedName name="给水10811" localSheetId="12">#REF!</definedName>
    <definedName name="给水10812" localSheetId="12">#REF!</definedName>
    <definedName name="给水10821" localSheetId="12">#REF!</definedName>
    <definedName name="给水10822" localSheetId="12">#REF!</definedName>
    <definedName name="给水10831" localSheetId="12">#REF!</definedName>
    <definedName name="给水10832" localSheetId="12">#REF!</definedName>
    <definedName name="给水10841" localSheetId="12">#REF!</definedName>
    <definedName name="给水10842" localSheetId="12">#REF!</definedName>
    <definedName name="给水10851" localSheetId="12">#REF!</definedName>
    <definedName name="给水10852" localSheetId="12">#REF!</definedName>
    <definedName name="给水10861" localSheetId="12">#REF!</definedName>
    <definedName name="给水10862" localSheetId="12">#REF!</definedName>
    <definedName name="给水10871" localSheetId="12">#REF!</definedName>
    <definedName name="给水10872" localSheetId="12">#REF!</definedName>
    <definedName name="给水10881" localSheetId="12">#REF!</definedName>
    <definedName name="给水10882" localSheetId="12">#REF!</definedName>
    <definedName name="给水10891" localSheetId="12">#REF!</definedName>
    <definedName name="给水10892" localSheetId="12">#REF!</definedName>
    <definedName name="给水10901" localSheetId="12">#REF!</definedName>
    <definedName name="给水10902" localSheetId="12">#REF!</definedName>
    <definedName name="给水10911" localSheetId="12">#REF!</definedName>
    <definedName name="给水10912" localSheetId="12">#REF!</definedName>
    <definedName name="给水10921" localSheetId="12">#REF!</definedName>
    <definedName name="给水10922" localSheetId="12">#REF!</definedName>
    <definedName name="给水10931" localSheetId="12">#REF!</definedName>
    <definedName name="给水10932" localSheetId="12">#REF!</definedName>
    <definedName name="给水10941" localSheetId="12">#REF!</definedName>
    <definedName name="给水10942" localSheetId="12">#REF!</definedName>
    <definedName name="给水10951" localSheetId="12">#REF!</definedName>
    <definedName name="给水10952" localSheetId="12">#REF!</definedName>
    <definedName name="给水10961" localSheetId="12">#REF!</definedName>
    <definedName name="给水10962" localSheetId="12">#REF!</definedName>
    <definedName name="给水10971" localSheetId="12">#REF!</definedName>
    <definedName name="给水10972" localSheetId="12">#REF!</definedName>
    <definedName name="给水10981" localSheetId="12">#REF!</definedName>
    <definedName name="给水10982" localSheetId="12">#REF!</definedName>
    <definedName name="给水10991" localSheetId="12">#REF!</definedName>
    <definedName name="给水10992" localSheetId="12">#REF!</definedName>
    <definedName name="给水11001" localSheetId="12">#REF!</definedName>
    <definedName name="给水11002" localSheetId="12">#REF!</definedName>
    <definedName name="给水11011" localSheetId="12">#REF!</definedName>
    <definedName name="给水11012" localSheetId="12">#REF!</definedName>
    <definedName name="给水11021" localSheetId="12">#REF!</definedName>
    <definedName name="给水11022" localSheetId="12">#REF!</definedName>
    <definedName name="给水11031" localSheetId="12">#REF!</definedName>
    <definedName name="给水11032" localSheetId="12">#REF!</definedName>
    <definedName name="给水11041" localSheetId="12">#REF!</definedName>
    <definedName name="给水11042" localSheetId="12">#REF!</definedName>
    <definedName name="给水11101" localSheetId="12">#REF!</definedName>
    <definedName name="给水11102" localSheetId="12">#REF!</definedName>
    <definedName name="给水11111" localSheetId="12">#REF!</definedName>
    <definedName name="给水11112" localSheetId="12">#REF!</definedName>
    <definedName name="给水11121" localSheetId="12">#REF!</definedName>
    <definedName name="给水11122" localSheetId="12">#REF!</definedName>
    <definedName name="给水11131" localSheetId="12">#REF!</definedName>
    <definedName name="给水11132" localSheetId="12">#REF!</definedName>
    <definedName name="给水11141" localSheetId="12">#REF!</definedName>
    <definedName name="给水11142" localSheetId="12">#REF!</definedName>
    <definedName name="给水11151" localSheetId="12">#REF!</definedName>
    <definedName name="给水11152" localSheetId="12">#REF!</definedName>
    <definedName name="给水11161" localSheetId="12">#REF!</definedName>
    <definedName name="给水11162" localSheetId="12">#REF!</definedName>
    <definedName name="给水11171" localSheetId="12">#REF!</definedName>
    <definedName name="给水11172" localSheetId="12">#REF!</definedName>
    <definedName name="给水11181" localSheetId="12">#REF!</definedName>
    <definedName name="给水11182" localSheetId="12">#REF!</definedName>
    <definedName name="给水11191" localSheetId="12">#REF!</definedName>
    <definedName name="给水11192" localSheetId="12">#REF!</definedName>
    <definedName name="给水补0011" localSheetId="12">#REF!</definedName>
    <definedName name="给水补0012" localSheetId="12">#REF!</definedName>
    <definedName name="土建10001" localSheetId="12">#REF!</definedName>
    <definedName name="土建10002" localSheetId="12">#REF!</definedName>
    <definedName name="土建10003" localSheetId="12">#REF!</definedName>
    <definedName name="土建10004" localSheetId="12">#REF!</definedName>
    <definedName name="土建10005" localSheetId="12">#REF!</definedName>
    <definedName name="土建10006" localSheetId="12">#REF!</definedName>
    <definedName name="土建10007" localSheetId="12">#REF!</definedName>
    <definedName name="土建10008" localSheetId="12">#REF!</definedName>
    <definedName name="土建10009" localSheetId="12">#REF!</definedName>
    <definedName name="土建10010" localSheetId="12">#REF!</definedName>
    <definedName name="土建10011" localSheetId="12">#REF!</definedName>
    <definedName name="土建2046." localSheetId="12">#REF!</definedName>
    <definedName name="土建21001" localSheetId="12">#REF!</definedName>
    <definedName name="土建21002" localSheetId="12">#REF!</definedName>
    <definedName name="土建21003" localSheetId="12">#REF!</definedName>
    <definedName name="土建21004" localSheetId="12">#REF!</definedName>
    <definedName name="土建21005" localSheetId="12">#REF!</definedName>
    <definedName name="土建21006" localSheetId="12">#REF!</definedName>
    <definedName name="土建21007" localSheetId="12">#REF!</definedName>
    <definedName name="土建21008" localSheetId="12">#REF!</definedName>
    <definedName name="土建21009" localSheetId="12">#REF!</definedName>
    <definedName name="土建21010" localSheetId="12">#REF!</definedName>
    <definedName name="土建21011" localSheetId="12">#REF!</definedName>
    <definedName name="土建21012" localSheetId="12">#REF!</definedName>
    <definedName name="土建21013" localSheetId="12">#REF!</definedName>
    <definedName name="土建21014" localSheetId="12">#REF!</definedName>
    <definedName name="土建21015" localSheetId="12">#REF!</definedName>
    <definedName name="土建21016" localSheetId="12">#REF!</definedName>
    <definedName name="土建21017" localSheetId="12">#REF!</definedName>
    <definedName name="土建21018" localSheetId="12">#REF!</definedName>
    <definedName name="土建21019" localSheetId="12">#REF!</definedName>
    <definedName name="土建21020" localSheetId="12">#REF!</definedName>
    <definedName name="土建21021" localSheetId="12">#REF!</definedName>
    <definedName name="土建21022" localSheetId="12">#REF!</definedName>
    <definedName name="土建21023" localSheetId="12">#REF!</definedName>
    <definedName name="土建21024" localSheetId="12">#REF!</definedName>
    <definedName name="土建21025" localSheetId="12">#REF!</definedName>
    <definedName name="土建21026" localSheetId="12">#REF!</definedName>
    <definedName name="土建21027" localSheetId="12">#REF!</definedName>
    <definedName name="土建21028" localSheetId="12">#REF!</definedName>
    <definedName name="土建21029" localSheetId="12">#REF!</definedName>
    <definedName name="土建21030" localSheetId="12">#REF!</definedName>
    <definedName name="土建21031" localSheetId="12">#REF!</definedName>
    <definedName name="土建21032" localSheetId="12">#REF!</definedName>
    <definedName name="土建21033" localSheetId="12">#REF!</definedName>
    <definedName name="土建21034" localSheetId="12">#REF!</definedName>
    <definedName name="土建21035" localSheetId="12">#REF!</definedName>
    <definedName name="土建21036" localSheetId="12">#REF!</definedName>
    <definedName name="土建21037" localSheetId="12">#REF!</definedName>
    <definedName name="土建21038" localSheetId="12">#REF!</definedName>
    <definedName name="土建21039" localSheetId="12">#REF!</definedName>
    <definedName name="土建21040" localSheetId="12">#REF!</definedName>
    <definedName name="土建21041" localSheetId="12">#REF!</definedName>
    <definedName name="土建21042" localSheetId="12">#REF!</definedName>
    <definedName name="土建21043" localSheetId="12">#REF!</definedName>
    <definedName name="土建21044" localSheetId="12">#REF!</definedName>
    <definedName name="土建21045" localSheetId="12">#REF!</definedName>
    <definedName name="土建21046" localSheetId="12">#REF!</definedName>
    <definedName name="土建21047" localSheetId="12">#REF!</definedName>
    <definedName name="土建21048" localSheetId="12">#REF!</definedName>
    <definedName name="土建21049" localSheetId="12">#REF!</definedName>
    <definedName name="土建21050" localSheetId="12">#REF!</definedName>
    <definedName name="土建21051" localSheetId="12">#REF!</definedName>
    <definedName name="土建21052" localSheetId="12">#REF!</definedName>
    <definedName name="土建21053" localSheetId="12">#REF!</definedName>
    <definedName name="土建21054" localSheetId="12">#REF!</definedName>
    <definedName name="土建21055" localSheetId="12">#REF!</definedName>
    <definedName name="土建21056" localSheetId="12">#REF!</definedName>
    <definedName name="土建21057" localSheetId="12">#REF!</definedName>
    <definedName name="土建21058" localSheetId="12">#REF!</definedName>
    <definedName name="土建21059" localSheetId="12">#REF!</definedName>
    <definedName name="土建21060" localSheetId="12">#REF!</definedName>
    <definedName name="土建21061" localSheetId="12">#REF!</definedName>
    <definedName name="土建21062" localSheetId="12">#REF!</definedName>
    <definedName name="土建21063" localSheetId="12">#REF!</definedName>
    <definedName name="土建21064" localSheetId="12">#REF!</definedName>
    <definedName name="土建21065" localSheetId="12">#REF!</definedName>
    <definedName name="土建21066" localSheetId="12">#REF!</definedName>
    <definedName name="土建21067" localSheetId="12">#REF!</definedName>
    <definedName name="土建21068" localSheetId="12">#REF!</definedName>
    <definedName name="土建21069" localSheetId="12">#REF!</definedName>
    <definedName name="土建21070" localSheetId="12">#REF!</definedName>
    <definedName name="土建21071" localSheetId="12">#REF!</definedName>
    <definedName name="土建21072" localSheetId="12">#REF!</definedName>
    <definedName name="土建21073" localSheetId="12">#REF!</definedName>
    <definedName name="土建21074" localSheetId="12">#REF!</definedName>
    <definedName name="土建21075" localSheetId="12">#REF!</definedName>
    <definedName name="土建21076" localSheetId="12">#REF!</definedName>
    <definedName name="土建21077" localSheetId="12">#REF!</definedName>
    <definedName name="土建21078" localSheetId="12">#REF!</definedName>
    <definedName name="土建21079" localSheetId="12">#REF!</definedName>
    <definedName name="土建21080" localSheetId="12">#REF!</definedName>
    <definedName name="土建21081" localSheetId="12">#REF!</definedName>
    <definedName name="土建21082" localSheetId="12">#REF!</definedName>
    <definedName name="土建21083" localSheetId="12">#REF!</definedName>
    <definedName name="土建21084" localSheetId="12">#REF!</definedName>
    <definedName name="土建21085" localSheetId="12">#REF!</definedName>
    <definedName name="土建21086" localSheetId="12">#REF!</definedName>
    <definedName name="土建21087" localSheetId="12">#REF!</definedName>
    <definedName name="土建21088" localSheetId="12">#REF!</definedName>
    <definedName name="土建21089" localSheetId="12">#REF!</definedName>
    <definedName name="土建21090" localSheetId="12">#REF!</definedName>
    <definedName name="土建21091" localSheetId="12">#REF!</definedName>
    <definedName name="土建21092" localSheetId="12">#REF!</definedName>
    <definedName name="土建21093" localSheetId="12">#REF!</definedName>
    <definedName name="土建21094" localSheetId="12">#REF!</definedName>
    <definedName name="土建21095" localSheetId="12">#REF!</definedName>
    <definedName name="土建21096" localSheetId="12">#REF!</definedName>
    <definedName name="土建21097" localSheetId="12">#REF!</definedName>
    <definedName name="土建21098" localSheetId="12">#REF!</definedName>
    <definedName name="土建21099" localSheetId="12">#REF!</definedName>
    <definedName name="土建21100" localSheetId="12">#REF!</definedName>
    <definedName name="土建21101" localSheetId="12">#REF!</definedName>
    <definedName name="土建21101." localSheetId="12">#REF!</definedName>
    <definedName name="土建22001" localSheetId="12">#REF!</definedName>
    <definedName name="土建22002" localSheetId="12">#REF!</definedName>
    <definedName name="土建22003" localSheetId="12">#REF!</definedName>
    <definedName name="土建22004" localSheetId="12">#REF!</definedName>
    <definedName name="土建22005" localSheetId="12">#REF!</definedName>
    <definedName name="土建22006" localSheetId="12">#REF!</definedName>
    <definedName name="土建22007" localSheetId="12">#REF!</definedName>
    <definedName name="土建22008" localSheetId="12">#REF!</definedName>
    <definedName name="土建22009" localSheetId="12">#REF!</definedName>
    <definedName name="土建22010" localSheetId="12">#REF!</definedName>
    <definedName name="土建23001" localSheetId="12">#REF!</definedName>
    <definedName name="土建23002" localSheetId="12">#REF!</definedName>
    <definedName name="土建23003" localSheetId="12">#REF!</definedName>
    <definedName name="土建23004" localSheetId="12">#REF!</definedName>
    <definedName name="土建23005" localSheetId="12">#REF!</definedName>
    <definedName name="土建23006" localSheetId="12">#REF!</definedName>
    <definedName name="土建23007" localSheetId="12">#REF!</definedName>
    <definedName name="土建23008" localSheetId="12">#REF!</definedName>
    <definedName name="土建23009" localSheetId="12">#REF!</definedName>
    <definedName name="土建23010" localSheetId="12">#REF!</definedName>
    <definedName name="土建23011" localSheetId="12">#REF!</definedName>
    <definedName name="土建23012" localSheetId="12">#REF!</definedName>
    <definedName name="土建23013" localSheetId="12">#REF!</definedName>
    <definedName name="土建23014" localSheetId="12">#REF!</definedName>
    <definedName name="土建23015" localSheetId="12">#REF!</definedName>
    <definedName name="土建23016" localSheetId="12">#REF!</definedName>
    <definedName name="土建23017" localSheetId="12">#REF!</definedName>
    <definedName name="土建23018" localSheetId="12">#REF!</definedName>
    <definedName name="土建23019" localSheetId="12">#REF!</definedName>
    <definedName name="土建23020" localSheetId="12">#REF!</definedName>
    <definedName name="土建23021" localSheetId="12">#REF!</definedName>
    <definedName name="土建23022" localSheetId="12">#REF!</definedName>
    <definedName name="土建23023" localSheetId="12">#REF!</definedName>
    <definedName name="土建23024" localSheetId="12">#REF!</definedName>
    <definedName name="土建23025" localSheetId="12">#REF!</definedName>
    <definedName name="土建23026" localSheetId="12">#REF!</definedName>
    <definedName name="土建23027" localSheetId="12">#REF!</definedName>
    <definedName name="土建23028" localSheetId="12">#REF!</definedName>
    <definedName name="土建23029" localSheetId="12">#REF!</definedName>
    <definedName name="土建23030" localSheetId="12">#REF!</definedName>
    <definedName name="土建23031" localSheetId="12">#REF!</definedName>
    <definedName name="土建23032" localSheetId="12">#REF!</definedName>
    <definedName name="土建23033" localSheetId="12">#REF!</definedName>
    <definedName name="土建23034" localSheetId="12">#REF!</definedName>
    <definedName name="土建23035" localSheetId="12">#REF!</definedName>
    <definedName name="土建23036" localSheetId="12">#REF!</definedName>
    <definedName name="土建23037" localSheetId="12">#REF!</definedName>
    <definedName name="土建23038" localSheetId="12">#REF!</definedName>
    <definedName name="土建23039" localSheetId="12">#REF!</definedName>
    <definedName name="土建23040" localSheetId="12">#REF!</definedName>
    <definedName name="土建23041" localSheetId="12">#REF!</definedName>
    <definedName name="土建23042" localSheetId="12">#REF!</definedName>
    <definedName name="土建23043" localSheetId="12">#REF!</definedName>
    <definedName name="土建23043." localSheetId="12">#REF!</definedName>
    <definedName name="土建23043。" localSheetId="12">#REF!</definedName>
    <definedName name="土建23044" localSheetId="12">#REF!</definedName>
    <definedName name="土建23044." localSheetId="12">#REF!</definedName>
    <definedName name="土建23045" localSheetId="12">#REF!</definedName>
    <definedName name="土建23045." localSheetId="12">#REF!</definedName>
    <definedName name="土建23046" localSheetId="12">#REF!</definedName>
    <definedName name="土建23046." localSheetId="12">#REF!</definedName>
    <definedName name="土建23047" localSheetId="12">#REF!</definedName>
    <definedName name="土建23047." localSheetId="12">#REF!</definedName>
    <definedName name="土建23048" localSheetId="12">#REF!</definedName>
    <definedName name="土建23048." localSheetId="12">#REF!</definedName>
    <definedName name="土建23049" localSheetId="12">#REF!</definedName>
    <definedName name="土建23049." localSheetId="12">#REF!</definedName>
    <definedName name="土建23050" localSheetId="12">#REF!</definedName>
    <definedName name="土建23050." localSheetId="12">#REF!</definedName>
    <definedName name="土建23051" localSheetId="12">#REF!</definedName>
    <definedName name="土建23051." localSheetId="12">#REF!</definedName>
    <definedName name="土建23052" localSheetId="12">#REF!</definedName>
    <definedName name="土建23052." localSheetId="12">#REF!</definedName>
    <definedName name="土建30001" localSheetId="12">#REF!</definedName>
    <definedName name="土建30002" localSheetId="12">#REF!</definedName>
    <definedName name="土建30003" localSheetId="12">#REF!</definedName>
    <definedName name="土建30004" localSheetId="12">#REF!</definedName>
    <definedName name="土建30005" localSheetId="12">#REF!</definedName>
    <definedName name="土建30006" localSheetId="12">#REF!</definedName>
    <definedName name="土建30007" localSheetId="12">#REF!</definedName>
    <definedName name="土建30008" localSheetId="12">#REF!</definedName>
    <definedName name="土建30009" localSheetId="12">#REF!</definedName>
    <definedName name="土建30010" localSheetId="12">#REF!</definedName>
    <definedName name="土建30011" localSheetId="12">#REF!</definedName>
    <definedName name="土建30012" localSheetId="12">#REF!</definedName>
    <definedName name="土建30013" localSheetId="12">#REF!</definedName>
    <definedName name="土建30014" localSheetId="12">#REF!</definedName>
    <definedName name="土建30015" localSheetId="12">#REF!</definedName>
    <definedName name="土建30016" localSheetId="12">#REF!</definedName>
    <definedName name="土建30017" localSheetId="12">#REF!</definedName>
    <definedName name="土建30018" localSheetId="12">#REF!</definedName>
    <definedName name="土建30019" localSheetId="12">#REF!</definedName>
    <definedName name="土建30020" localSheetId="12">#REF!</definedName>
    <definedName name="土建30021" localSheetId="12">#REF!</definedName>
    <definedName name="土建30022" localSheetId="12">#REF!</definedName>
    <definedName name="土建30023" localSheetId="12">#REF!</definedName>
    <definedName name="土建30024" localSheetId="12">#REF!</definedName>
    <definedName name="土建30025" localSheetId="12">#REF!</definedName>
    <definedName name="土建30026" localSheetId="12">#REF!</definedName>
    <definedName name="土建30027" localSheetId="12">#REF!</definedName>
    <definedName name="土建30028" localSheetId="12">#REF!</definedName>
    <definedName name="土建30029" localSheetId="12">#REF!</definedName>
    <definedName name="土建40001" localSheetId="12">#REF!</definedName>
    <definedName name="土建50001" localSheetId="12">#REF!</definedName>
    <definedName name="土建50002" localSheetId="12">#REF!</definedName>
    <definedName name="土建50003" localSheetId="12">#REF!</definedName>
    <definedName name="土建50004" localSheetId="12">#REF!</definedName>
    <definedName name="土建50005" localSheetId="12">#REF!</definedName>
    <definedName name="土建50006" localSheetId="12">#REF!</definedName>
    <definedName name="土建50007" localSheetId="12">#REF!</definedName>
    <definedName name="土建50008" localSheetId="12">#REF!</definedName>
    <definedName name="土建50009" localSheetId="12">#REF!</definedName>
    <definedName name="土建50010" localSheetId="12">#REF!</definedName>
    <definedName name="土建50010." localSheetId="12">#REF!</definedName>
    <definedName name="土建50011" localSheetId="12">#REF!</definedName>
    <definedName name="土建50012" localSheetId="12">#REF!</definedName>
    <definedName name="土建50013" localSheetId="12">#REF!</definedName>
    <definedName name="土建50014" localSheetId="12">#REF!</definedName>
    <definedName name="土建50015" localSheetId="12">#REF!</definedName>
    <definedName name="土建50016" localSheetId="12">#REF!</definedName>
    <definedName name="土建5010" localSheetId="12">#REF!</definedName>
    <definedName name="土建60001" localSheetId="12">#REF!</definedName>
    <definedName name="土建60002" localSheetId="12">#REF!</definedName>
    <definedName name="土建60003" localSheetId="12">#REF!</definedName>
    <definedName name="土建60004" localSheetId="12">#REF!</definedName>
    <definedName name="土建60005" localSheetId="12">#REF!</definedName>
    <definedName name="土建60006" localSheetId="12">#REF!</definedName>
    <definedName name="土建60007" localSheetId="12">#REF!</definedName>
    <definedName name="土建60008" localSheetId="12">#REF!</definedName>
    <definedName name="土建60009" localSheetId="12">#REF!</definedName>
    <definedName name="土建60010" localSheetId="12">#REF!</definedName>
    <definedName name="土建60011" localSheetId="12">#REF!</definedName>
    <definedName name="土建60012" localSheetId="12">#REF!</definedName>
    <definedName name="土建60013" localSheetId="12">#REF!</definedName>
    <definedName name="土建60014" localSheetId="12">#REF!</definedName>
    <definedName name="土建60015" localSheetId="12">#REF!</definedName>
    <definedName name="土建60016" localSheetId="12">#REF!</definedName>
    <definedName name="土建60017" localSheetId="12">#REF!</definedName>
    <definedName name="土建60018" localSheetId="12">#REF!</definedName>
    <definedName name="土建60019" localSheetId="12">#REF!</definedName>
    <definedName name="土建60020" localSheetId="12">#REF!</definedName>
    <definedName name="土建60021" localSheetId="12">#REF!</definedName>
    <definedName name="土建60022" localSheetId="12">#REF!</definedName>
    <definedName name="土建60023" localSheetId="12">#REF!</definedName>
    <definedName name="土建60024" localSheetId="12">#REF!</definedName>
    <definedName name="土建60025" localSheetId="12">#REF!</definedName>
    <definedName name="土建60026" localSheetId="12">#REF!</definedName>
    <definedName name="土建60027" localSheetId="12">#REF!</definedName>
    <definedName name="土建60028" localSheetId="12">#REF!</definedName>
    <definedName name="土建60029" localSheetId="12">#REF!</definedName>
    <definedName name="土建60030" localSheetId="12">#REF!</definedName>
    <definedName name="土建60031" localSheetId="12">#REF!</definedName>
    <definedName name="土建60032" localSheetId="12">#REF!</definedName>
    <definedName name="土建60033" localSheetId="12">#REF!</definedName>
    <definedName name="土建60034" localSheetId="12">#REF!</definedName>
    <definedName name="土建60035" localSheetId="12">#REF!</definedName>
    <definedName name="土建60036" localSheetId="12">#REF!</definedName>
    <definedName name="土建60037" localSheetId="12">#REF!</definedName>
    <definedName name="土建60038" localSheetId="12">#REF!</definedName>
    <definedName name="土建60039" localSheetId="12">#REF!</definedName>
    <definedName name="土建60040" localSheetId="12">#REF!</definedName>
    <definedName name="土建60041" localSheetId="12">#REF!</definedName>
    <definedName name="土建60042" localSheetId="12">#REF!</definedName>
    <definedName name="土建60043" localSheetId="12">#REF!</definedName>
    <definedName name="土建60044" localSheetId="12">#REF!</definedName>
    <definedName name="土建60045" localSheetId="12">#REF!</definedName>
    <definedName name="土建60046" localSheetId="12">#REF!</definedName>
    <definedName name="土建60047" localSheetId="12">#REF!</definedName>
    <definedName name="土建60048" localSheetId="12">#REF!</definedName>
    <definedName name="土建60049" localSheetId="12">#REF!</definedName>
    <definedName name="土建60050" localSheetId="12">#REF!</definedName>
    <definedName name="土建60051" localSheetId="12">#REF!</definedName>
    <definedName name="土建60052" localSheetId="12">#REF!</definedName>
    <definedName name="土建60053" localSheetId="12">#REF!</definedName>
    <definedName name="土建60054" localSheetId="12">#REF!</definedName>
    <definedName name="土建60055" localSheetId="12">#REF!</definedName>
    <definedName name="土建60056" localSheetId="12">#REF!</definedName>
    <definedName name="土建60057" localSheetId="12">#REF!</definedName>
    <definedName name="土建60058" localSheetId="12">#REF!</definedName>
    <definedName name="土建60059" localSheetId="12">#REF!</definedName>
    <definedName name="土建60060" localSheetId="12">#REF!</definedName>
    <definedName name="土建60061" localSheetId="12">#REF!</definedName>
    <definedName name="土建60062" localSheetId="12">#REF!</definedName>
    <definedName name="土建60063" localSheetId="12">#REF!</definedName>
    <definedName name="土建60064" localSheetId="12">#REF!</definedName>
    <definedName name="土建60065" localSheetId="12">#REF!</definedName>
    <definedName name="土建60066" localSheetId="12">#REF!</definedName>
    <definedName name="土建60067" localSheetId="12">#REF!</definedName>
    <definedName name="土建60068" localSheetId="12">#REF!</definedName>
    <definedName name="土建60069" localSheetId="12">#REF!</definedName>
    <definedName name="土建60070" localSheetId="12">#REF!</definedName>
    <definedName name="土建60071" localSheetId="12">#REF!</definedName>
    <definedName name="土建60072" localSheetId="12">#REF!</definedName>
    <definedName name="土建60073" localSheetId="12">#REF!</definedName>
    <definedName name="土建60074" localSheetId="12">#REF!</definedName>
    <definedName name="土建60075" localSheetId="12">#REF!</definedName>
    <definedName name="土建60076" localSheetId="12">#REF!</definedName>
    <definedName name="土建60077" localSheetId="12">#REF!</definedName>
    <definedName name="土建70001" localSheetId="12">#REF!</definedName>
    <definedName name="土建70002" localSheetId="12">#REF!</definedName>
    <definedName name="土建70003" localSheetId="12">#REF!</definedName>
    <definedName name="土建70004" localSheetId="12">#REF!</definedName>
    <definedName name="土建70005" localSheetId="12">#REF!</definedName>
    <definedName name="土建70006" localSheetId="12">#REF!</definedName>
    <definedName name="土建70007" localSheetId="12">#REF!</definedName>
    <definedName name="土建70008" localSheetId="12">#REF!</definedName>
    <definedName name="土建70009" localSheetId="12">#REF!</definedName>
    <definedName name="土建70010" localSheetId="12">#REF!</definedName>
    <definedName name="土建70011" localSheetId="12">#REF!</definedName>
    <definedName name="土建70012" localSheetId="12">#REF!</definedName>
    <definedName name="土建70013" localSheetId="12">#REF!</definedName>
    <definedName name="土建70014" localSheetId="12">#REF!</definedName>
    <definedName name="土建70015" localSheetId="12">#REF!</definedName>
    <definedName name="土建70016" localSheetId="12">#REF!</definedName>
    <definedName name="土建70017" localSheetId="12">#REF!</definedName>
    <definedName name="土建70018" localSheetId="12">#REF!</definedName>
    <definedName name="土建70019" localSheetId="12">#REF!</definedName>
    <definedName name="土建70020" localSheetId="12">#REF!</definedName>
    <definedName name="土建70021" localSheetId="12">#REF!</definedName>
    <definedName name="土建70022" localSheetId="12">#REF!</definedName>
    <definedName name="土建70023" localSheetId="12">#REF!</definedName>
    <definedName name="土建70024" localSheetId="12">#REF!</definedName>
    <definedName name="土建70025" localSheetId="12">#REF!</definedName>
    <definedName name="土建70026" localSheetId="12">#REF!</definedName>
    <definedName name="土建70027" localSheetId="12">#REF!</definedName>
    <definedName name="土建80001" localSheetId="12">#REF!</definedName>
    <definedName name="土建80002" localSheetId="12">#REF!</definedName>
    <definedName name="土建80003" localSheetId="12">#REF!</definedName>
    <definedName name="土建80004" localSheetId="12">#REF!</definedName>
    <definedName name="土建80005" localSheetId="12">#REF!</definedName>
    <definedName name="土建80006" localSheetId="12">#REF!</definedName>
    <definedName name="土建80007" localSheetId="12">#REF!</definedName>
    <definedName name="土建80008" localSheetId="12">#REF!</definedName>
    <definedName name="土建80009" localSheetId="12">#REF!</definedName>
    <definedName name="土建80010" localSheetId="12">#REF!</definedName>
    <definedName name="土建80011" localSheetId="12">#REF!</definedName>
    <definedName name="土建80012" localSheetId="12">#REF!</definedName>
    <definedName name="土建80013" localSheetId="12">#REF!</definedName>
    <definedName name="土建80014" localSheetId="12">#REF!</definedName>
    <definedName name="土建80015" localSheetId="12">#REF!</definedName>
    <definedName name="土建80016" localSheetId="12">#REF!</definedName>
    <definedName name="土建80017" localSheetId="12">#REF!</definedName>
    <definedName name="污水20011" localSheetId="12">#REF!</definedName>
    <definedName name="污水20012" localSheetId="12">#REF!</definedName>
    <definedName name="污水20021" localSheetId="12">#REF!</definedName>
    <definedName name="污水20022" localSheetId="12">#REF!</definedName>
    <definedName name="污水20031" localSheetId="12">#REF!</definedName>
    <definedName name="污水20032" localSheetId="12">#REF!</definedName>
    <definedName name="污水20041" localSheetId="12">#REF!</definedName>
    <definedName name="污水20042" localSheetId="12">#REF!</definedName>
    <definedName name="污水20051" localSheetId="12">#REF!</definedName>
    <definedName name="污水20052" localSheetId="12">#REF!</definedName>
    <definedName name="污水20061" localSheetId="12">#REF!</definedName>
    <definedName name="污水20062" localSheetId="12">#REF!</definedName>
    <definedName name="污水20071" localSheetId="12">#REF!</definedName>
    <definedName name="污水20072" localSheetId="12">#REF!</definedName>
    <definedName name="污水20081" localSheetId="12">#REF!</definedName>
    <definedName name="污水20082" localSheetId="12">#REF!</definedName>
    <definedName name="污水20091" localSheetId="12">#REF!</definedName>
    <definedName name="污水20092" localSheetId="12">#REF!</definedName>
    <definedName name="污水20101" localSheetId="12">#REF!</definedName>
    <definedName name="污水20102" localSheetId="12">#REF!</definedName>
    <definedName name="污水20111" localSheetId="12">#REF!</definedName>
    <definedName name="污水20112" localSheetId="12">#REF!</definedName>
    <definedName name="污水20121" localSheetId="12">#REF!</definedName>
    <definedName name="污水20122" localSheetId="12">#REF!</definedName>
    <definedName name="污水20131" localSheetId="12">#REF!</definedName>
    <definedName name="污水20132" localSheetId="12">#REF!</definedName>
    <definedName name="污水20141" localSheetId="12">#REF!</definedName>
    <definedName name="污水20142" localSheetId="12">#REF!</definedName>
    <definedName name="污水20151" localSheetId="12">#REF!</definedName>
    <definedName name="污水20152" localSheetId="12">#REF!</definedName>
    <definedName name="污水20161" localSheetId="12">#REF!</definedName>
    <definedName name="污水20162" localSheetId="12">#REF!</definedName>
    <definedName name="污水20171" localSheetId="12">#REF!</definedName>
    <definedName name="污水20172" localSheetId="12">#REF!</definedName>
    <definedName name="污水20181" localSheetId="12">#REF!</definedName>
    <definedName name="污水20182" localSheetId="12">#REF!</definedName>
    <definedName name="污水20191" localSheetId="12">#REF!</definedName>
    <definedName name="污水20192" localSheetId="12">#REF!</definedName>
    <definedName name="污水20201" localSheetId="12">#REF!</definedName>
    <definedName name="污水20202" localSheetId="12">#REF!</definedName>
    <definedName name="污水20211" localSheetId="12">#REF!</definedName>
    <definedName name="污水20212" localSheetId="12">#REF!</definedName>
    <definedName name="污水20221" localSheetId="12">#REF!</definedName>
    <definedName name="污水20222" localSheetId="12">#REF!</definedName>
    <definedName name="污水20231" localSheetId="12">#REF!</definedName>
    <definedName name="污水20232" localSheetId="12">#REF!</definedName>
    <definedName name="污水20241" localSheetId="12">#REF!</definedName>
    <definedName name="污水20242" localSheetId="12">#REF!</definedName>
    <definedName name="污水20251" localSheetId="12">#REF!</definedName>
    <definedName name="污水20252" localSheetId="12">#REF!</definedName>
    <definedName name="污水20261" localSheetId="12">#REF!</definedName>
    <definedName name="污水20262" localSheetId="12">#REF!</definedName>
    <definedName name="污水20271" localSheetId="12">#REF!</definedName>
    <definedName name="污水20272" localSheetId="12">#REF!</definedName>
    <definedName name="污水20281" localSheetId="12">#REF!</definedName>
    <definedName name="污水20282" localSheetId="12">#REF!</definedName>
    <definedName name="污水20291" localSheetId="12">#REF!</definedName>
    <definedName name="污水20292" localSheetId="12">#REF!</definedName>
    <definedName name="污水20301" localSheetId="12">#REF!</definedName>
    <definedName name="污水20302" localSheetId="12">#REF!</definedName>
    <definedName name="污水20311" localSheetId="12">#REF!</definedName>
    <definedName name="污水20312" localSheetId="12">#REF!</definedName>
    <definedName name="污水20321" localSheetId="12">#REF!</definedName>
    <definedName name="污水20322" localSheetId="12">#REF!</definedName>
    <definedName name="污水20331" localSheetId="12">#REF!</definedName>
    <definedName name="污水20332" localSheetId="12">#REF!</definedName>
    <definedName name="污水20341" localSheetId="12">#REF!</definedName>
    <definedName name="污水20342" localSheetId="12">#REF!</definedName>
    <definedName name="污水20351" localSheetId="12">#REF!</definedName>
    <definedName name="污水20352" localSheetId="12">#REF!</definedName>
    <definedName name="污水20361" localSheetId="12">#REF!</definedName>
    <definedName name="污水20362" localSheetId="12">#REF!</definedName>
    <definedName name="污水20371" localSheetId="12">#REF!</definedName>
    <definedName name="污水20372" localSheetId="12">#REF!</definedName>
    <definedName name="污水20381" localSheetId="12">#REF!</definedName>
    <definedName name="污水20382" localSheetId="12">#REF!</definedName>
    <definedName name="污水20391" localSheetId="12">#REF!</definedName>
    <definedName name="污水20392" localSheetId="12">#REF!</definedName>
    <definedName name="污水20401" localSheetId="12">#REF!</definedName>
    <definedName name="污水20402" localSheetId="12">#REF!</definedName>
    <definedName name="污水20411" localSheetId="12">#REF!</definedName>
    <definedName name="污水20412" localSheetId="12">#REF!</definedName>
    <definedName name="污水20421" localSheetId="12">#REF!</definedName>
    <definedName name="污水20422" localSheetId="12">#REF!</definedName>
    <definedName name="污水20431" localSheetId="12">#REF!</definedName>
    <definedName name="污水20432" localSheetId="12">#REF!</definedName>
    <definedName name="污水20441" localSheetId="12">#REF!</definedName>
    <definedName name="污水20442" localSheetId="12">#REF!</definedName>
    <definedName name="污水补0011" localSheetId="12">#REF!</definedName>
    <definedName name="污水补0012" localSheetId="12">#REF!</definedName>
    <definedName name="污水补0021" localSheetId="12">#REF!</definedName>
    <definedName name="污水补0022" localSheetId="12">#REF!</definedName>
    <definedName name="污水补0031" localSheetId="12">#REF!</definedName>
    <definedName name="污水补0032" localSheetId="12">#REF!</definedName>
    <definedName name="雨水30011" localSheetId="12">#REF!</definedName>
    <definedName name="雨水30012" localSheetId="12">#REF!</definedName>
    <definedName name="雨水30021" localSheetId="12">#REF!</definedName>
    <definedName name="雨水30022" localSheetId="12">#REF!</definedName>
    <definedName name="雨水30031" localSheetId="12">#REF!</definedName>
    <definedName name="雨水30032" localSheetId="12">#REF!</definedName>
    <definedName name="雨水30041" localSheetId="12">#REF!</definedName>
    <definedName name="雨水30042" localSheetId="12">#REF!</definedName>
    <definedName name="雨水30051" localSheetId="12">#REF!</definedName>
    <definedName name="雨水30052" localSheetId="12">#REF!</definedName>
    <definedName name="雨水30061" localSheetId="12">#REF!</definedName>
    <definedName name="雨水30062" localSheetId="12">#REF!</definedName>
    <definedName name="雨水30071" localSheetId="12">#REF!</definedName>
    <definedName name="雨水30072" localSheetId="12">#REF!</definedName>
    <definedName name="雨水30081" localSheetId="12">#REF!</definedName>
    <definedName name="雨水30082" localSheetId="12">#REF!</definedName>
    <definedName name="雨水30091" localSheetId="12">#REF!</definedName>
    <definedName name="雨水30092" localSheetId="12">#REF!</definedName>
    <definedName name="雨水30101" localSheetId="12">#REF!</definedName>
    <definedName name="雨水30102" localSheetId="12">#REF!</definedName>
    <definedName name="雨水30111" localSheetId="12">#REF!</definedName>
    <definedName name="雨水30112" localSheetId="12">#REF!</definedName>
    <definedName name="雨水30121" localSheetId="12">#REF!</definedName>
    <definedName name="雨水30122" localSheetId="12">#REF!</definedName>
    <definedName name="雨水30131" localSheetId="12">#REF!</definedName>
    <definedName name="雨水30132" localSheetId="12">#REF!</definedName>
    <definedName name="雨水30141" localSheetId="12">#REF!</definedName>
    <definedName name="雨水30142" localSheetId="12">#REF!</definedName>
    <definedName name="雨水30151" localSheetId="12">#REF!</definedName>
    <definedName name="雨水30152" localSheetId="12">#REF!</definedName>
    <definedName name="雨水30161" localSheetId="12">#REF!</definedName>
    <definedName name="雨水30162" localSheetId="12">#REF!</definedName>
    <definedName name="施工">#REF!</definedName>
    <definedName name="_xlnm._FilterDatabase" localSheetId="8" hidden="1">'安装工程量清单计价表 '!$A$3:$H$105</definedName>
    <definedName name="_xlnm._FilterDatabase" localSheetId="9" hidden="1">'安装工程综合单价分析表 '!$A$6:$O$95</definedName>
    <definedName name="_xlnm._FilterDatabase" localSheetId="12" hidden="1">主材甲供表!$A$1:$G$17</definedName>
    <definedName name="______________ys2" localSheetId="10">#REF!</definedName>
    <definedName name="__________W200" localSheetId="10">'[32]21'!$B$1:$B$802</definedName>
    <definedName name="____lo33" localSheetId="10">#REF!</definedName>
    <definedName name="____ma44" localSheetId="10">#REF!</definedName>
    <definedName name="____ys1" localSheetId="10">#REF!</definedName>
    <definedName name="___ys3" localSheetId="10">#REF!</definedName>
    <definedName name="__lo33" localSheetId="10">#REF!</definedName>
    <definedName name="__ma44" localSheetId="10">#REF!</definedName>
    <definedName name="__W200" localSheetId="10">'[32]21'!$B$1:$B$802</definedName>
    <definedName name="__x1" localSheetId="10">#REF!</definedName>
    <definedName name="__ys1" localSheetId="10">#REF!</definedName>
    <definedName name="__ys2" localSheetId="10">#REF!</definedName>
    <definedName name="__ys3" localSheetId="10">#REF!</definedName>
    <definedName name="_000年.xls" localSheetId="10">#REF!</definedName>
    <definedName name="_001年.xls" localSheetId="10">#REF!</definedName>
    <definedName name="_002年.xls" localSheetId="10">#REF!</definedName>
    <definedName name="_04房1300_1500浴缸" localSheetId="10">#REF!</definedName>
    <definedName name="_1.0_1.3_24" localSheetId="10">#REF!</definedName>
    <definedName name="_1.8_1.8_0.2" localSheetId="10">#REF!</definedName>
    <definedName name="_100宽石膏线" localSheetId="10">#REF!</definedName>
    <definedName name="_12mm厚夹板" localSheetId="10">#REF!</definedName>
    <definedName name="_12mm纸面石膏板" localSheetId="10">#REF!</definedName>
    <definedName name="_12厘阻燃夹板" localSheetId="10">#REF!</definedName>
    <definedName name="_130mm宽石材分界线铺贴" localSheetId="10">#REF!</definedName>
    <definedName name="_15_9_8.87_8.87_8.86_8.1_9_9.95_0.5_8.86_2_0.3_17__2.82_0.2__8.1_11_5.155_9.5_17_0.3__2.82_0.2__65.125_0.3_8__2.82_0.2__9_9_9.2_9.8_9_4_7.21_17_0.3__2.82_0.2" localSheetId="10">#REF!</definedName>
    <definedName name="_1500×1000浴缸及龙头花洒" localSheetId="10">#REF!</definedName>
    <definedName name="_15厘埃特板" localSheetId="10">#REF!</definedName>
    <definedName name="_15厘夹板" localSheetId="10">#REF!</definedName>
    <definedName name="_15厘石膏板" localSheetId="10">#REF!</definedName>
    <definedName name="_18厘夹板" localSheetId="10">#REF!</definedName>
    <definedName name="_1W200_" localSheetId="10">'[32]21'!$B$1:$B$802</definedName>
    <definedName name="_2_2_0.1" localSheetId="10">#REF!</definedName>
    <definedName name="_2x1_" localSheetId="10">#REF!</definedName>
    <definedName name="_3_3、5_5斜边" localSheetId="10">#REF!</definedName>
    <definedName name="_300_300铝扣板天花龙骨" localSheetId="10">#REF!</definedName>
    <definedName name="_300×300条纹晶彩石" localSheetId="10">#REF!</definedName>
    <definedName name="_300×300哑面米黄色马赛克砖" localSheetId="10">#REF!</definedName>
    <definedName name="_300×600啡色镜面玻化地砖" localSheetId="10">#REF!</definedName>
    <definedName name="_300×600咖啡色地砖" localSheetId="10">#REF!</definedName>
    <definedName name="_300×600浅色釉面砖" localSheetId="10">#REF!</definedName>
    <definedName name="_300宽浅色长条砖" localSheetId="10">#REF!</definedName>
    <definedName name="_327.4_617.52" localSheetId="10">#REF!</definedName>
    <definedName name="_344.24_91.52_0.27_5" localSheetId="10">#REF!</definedName>
    <definedName name="_350×350柔面砖" localSheetId="10">#REF!</definedName>
    <definedName name="_35厚1_2水泥砂浆找平" localSheetId="10">#REF!</definedName>
    <definedName name="_3mm厚夹板" localSheetId="10">#REF!</definedName>
    <definedName name="_400×800柔面地砖" localSheetId="10">#REF!</definedName>
    <definedName name="_450×450仿古墙砖" localSheetId="10">#REF!</definedName>
    <definedName name="_5_10拉槽" localSheetId="10">#REF!</definedName>
    <definedName name="_5_30斜边" localSheetId="10">#REF!</definedName>
    <definedName name="_5_35拉槽" localSheetId="10">#REF!</definedName>
    <definedName name="_50mm水泥砂浆找平层" localSheetId="10">#REF!</definedName>
    <definedName name="_60_60珍珠贝挡水条两边磨R5圆边" localSheetId="10">#REF!</definedName>
    <definedName name="_600×200艺术线条" localSheetId="10">#REF!</definedName>
    <definedName name="_600×600仿古地砖" localSheetId="10">#REF!</definedName>
    <definedName name="_600×600深色镜面玻化地砖" localSheetId="10">#REF!</definedName>
    <definedName name="_600×600深色柔面砖拼深色条砖" localSheetId="10">#REF!</definedName>
    <definedName name="_600×600哑光面艺术砖" localSheetId="10">#REF!</definedName>
    <definedName name="_60mm高不锈钢踢脚线" localSheetId="10">#REF!</definedName>
    <definedName name="_6mm厚夹板" localSheetId="10">#REF!</definedName>
    <definedName name="_7厘埃特板" localSheetId="10">#REF!</definedName>
    <definedName name="_8_8" localSheetId="10">EVALUATE+#REF!</definedName>
    <definedName name="_800_800砂岩石面墙砖" localSheetId="10">#REF!</definedName>
    <definedName name="_800×800凹凸面地砖材料费" localSheetId="10">#REF!</definedName>
    <definedName name="_9mm厚夹板" localSheetId="10">#REF!</definedName>
    <definedName name="_9mm石膏板" localSheetId="10">#REF!</definedName>
    <definedName name="_9mm纸面石膏板" localSheetId="10">#REF!</definedName>
    <definedName name="_9厘埃特板" localSheetId="10">#REF!</definedName>
    <definedName name="_9厘阻燃夹板" localSheetId="10">#REF!</definedName>
    <definedName name="_LED电源器" localSheetId="10">#REF!</definedName>
    <definedName name="_m3" localSheetId="10">#REF!</definedName>
    <definedName name="_W200" localSheetId="10">'[33]21'!$B$1:$B$802</definedName>
    <definedName name="_x1" localSheetId="10">#REF!</definedName>
    <definedName name="_ys1" localSheetId="10">'[34]#REF'!$A$7:$D$18</definedName>
    <definedName name="_ys2" localSheetId="10">#REF!</definedName>
    <definedName name="_ys3" localSheetId="10">#REF!</definedName>
    <definedName name="a" localSheetId="10">'[35]21'!$B$1:$B$802</definedName>
    <definedName name="AAA" localSheetId="10">#REF!+#REF!+0.1</definedName>
    <definedName name="ac" localSheetId="10">#REF!</definedName>
    <definedName name="ad" localSheetId="10">'[32]21'!$A$1:$A$802</definedName>
    <definedName name="ae" localSheetId="10">'[32]21'!$B$1:$B$802</definedName>
    <definedName name="B" localSheetId="10">#REF!</definedName>
    <definedName name="BV2.5电线" localSheetId="10">#REF!</definedName>
    <definedName name="BV4.0电线" localSheetId="10">#REF!</definedName>
    <definedName name="bz" localSheetId="10">#REF!</definedName>
    <definedName name="BZZ" localSheetId="10">#REF!</definedName>
    <definedName name="BZZH" localSheetId="10">#REF!</definedName>
    <definedName name="CC" localSheetId="10">INDEX([8]工程量计算!$F:$F,MATCH("CC",[8]工程量计算!$D:$D,0))</definedName>
    <definedName name="D00" localSheetId="10">#REF!</definedName>
    <definedName name="D000" localSheetId="10">#REF!</definedName>
    <definedName name="DFGJ" localSheetId="10">#REF!</definedName>
    <definedName name="DIXI" localSheetId="10">#REF!</definedName>
    <definedName name="dsDataSet" localSheetId="10">#REF!</definedName>
    <definedName name="dw" localSheetId="10">#REF!</definedName>
    <definedName name="E" localSheetId="10">#REF!</definedName>
    <definedName name="E0" localSheetId="10">#REF!</definedName>
    <definedName name="Element" localSheetId="10">#REF!</definedName>
    <definedName name="Excel_BuiltIn__FilterDatabase_6" localSheetId="10">#REF!</definedName>
    <definedName name="F" localSheetId="10">INDEX([8]工程量计算!$F:$F,MATCH("F",[8]工程量计算!$D:$D,0))</definedName>
    <definedName name="fh" localSheetId="10">#REF!</definedName>
    <definedName name="GC" localSheetId="10">#REF!</definedName>
    <definedName name="GCPZZ" localSheetId="10">#REF!</definedName>
    <definedName name="GCSX" localSheetId="10">#REF!</definedName>
    <definedName name="GCX" localSheetId="10">#REF!</definedName>
    <definedName name="GCXX" localSheetId="10">#REF!</definedName>
    <definedName name="GCZH" localSheetId="10">#REF!</definedName>
    <definedName name="GG" localSheetId="10">#REF!</definedName>
    <definedName name="GSX" localSheetId="10">#REF!</definedName>
    <definedName name="GXX" localSheetId="10">#REF!</definedName>
    <definedName name="hf" localSheetId="10">#REF!</definedName>
    <definedName name="HZPZZ" localSheetId="10">#REF!</definedName>
    <definedName name="H低" localSheetId="10">#REF!</definedName>
    <definedName name="H高" localSheetId="10">#REF!</definedName>
    <definedName name="INPUT_BQ" localSheetId="10">#REF!</definedName>
    <definedName name="KO" localSheetId="10">#REF!</definedName>
    <definedName name="LED灯带安装" localSheetId="10">#REF!</definedName>
    <definedName name="LLL" localSheetId="10">#REF!</definedName>
    <definedName name="MAX" localSheetId="10">#REF!</definedName>
    <definedName name="mc" localSheetId="10">OFFSET([8]工程量计算!$B$3,1,,COUNTA([8]工程量计算!$B:$B)-1,)</definedName>
    <definedName name="MIN" localSheetId="10">#REF!</definedName>
    <definedName name="Module.Prix_SMC" localSheetId="10">Module.Prix_SMC</definedName>
    <definedName name="n" localSheetId="10">#REF!</definedName>
    <definedName name="pbbz" localSheetId="10">#REF!</definedName>
    <definedName name="pfmf" localSheetId="10">#REF!</definedName>
    <definedName name="pjz" localSheetId="10">#REF!</definedName>
    <definedName name="PPR给水管DN20" localSheetId="10">#REF!</definedName>
    <definedName name="_xlnm.Print_Area" localSheetId="10">'暂列金 '!#REF!</definedName>
    <definedName name="_xlnm.Print_Titles" localSheetId="10" hidden="1">#REF!</definedName>
    <definedName name="PVCU排水DN50" localSheetId="10">#REF!</definedName>
    <definedName name="PVCU排水DN75" localSheetId="10">#REF!</definedName>
    <definedName name="PVCU排污DN110" localSheetId="10">#REF!</definedName>
    <definedName name="S" localSheetId="10">[1]甲指乙供材料报价表!#REF!</definedName>
    <definedName name="sdsad" localSheetId="10">#REF!</definedName>
    <definedName name="series01" localSheetId="10">#REF!</definedName>
    <definedName name="series02" localSheetId="10">#REF!</definedName>
    <definedName name="series03" localSheetId="10">#REF!</definedName>
    <definedName name="series04" localSheetId="10">#REF!</definedName>
    <definedName name="series05" localSheetId="10">#REF!</definedName>
    <definedName name="series06" localSheetId="10">#REF!</definedName>
    <definedName name="series07" localSheetId="10">#REF!</definedName>
    <definedName name="series08" localSheetId="10">#REF!</definedName>
    <definedName name="series09" localSheetId="10">#REF!</definedName>
    <definedName name="series10" localSheetId="10">#REF!</definedName>
    <definedName name="SH" localSheetId="10">#REF!</definedName>
    <definedName name="SHPZZ" localSheetId="10">#REF!</definedName>
    <definedName name="SHSX" localSheetId="10">#REF!</definedName>
    <definedName name="SHX" localSheetId="10">#REF!</definedName>
    <definedName name="SHXX" localSheetId="10">#REF!</definedName>
    <definedName name="SHZH" localSheetId="10">#REF!</definedName>
    <definedName name="SN" localSheetId="10">#REF!</definedName>
    <definedName name="SNPZZ" localSheetId="10">#REF!</definedName>
    <definedName name="SNSX" localSheetId="10">#REF!</definedName>
    <definedName name="SNX" localSheetId="10">#REF!</definedName>
    <definedName name="SNXX" localSheetId="10">#REF!</definedName>
    <definedName name="SNZH" localSheetId="10">#REF!</definedName>
    <definedName name="source" localSheetId="10">#REF!</definedName>
    <definedName name="SSX" localSheetId="10">#REF!</definedName>
    <definedName name="sx" localSheetId="10">#REF!</definedName>
    <definedName name="SXX" localSheetId="10">#REF!</definedName>
    <definedName name="SZ" localSheetId="10">#REF!</definedName>
    <definedName name="VERSION" localSheetId="10">#REF!</definedName>
    <definedName name="vhg" localSheetId="10">#REF!</definedName>
    <definedName name="WTP" localSheetId="10">#REF!</definedName>
    <definedName name="XL" localSheetId="10">OFFSET(#REF!,1,MATCH([13]计算式模板!A$4,#REF!,0)-1,COUNTA(OFFSET(#REF!,1,MATCH([13]计算式模板!A$4,#REF!,0)-1,100,))+1,)</definedName>
    <definedName name="xvs" localSheetId="10">#REF!</definedName>
    <definedName name="xx" localSheetId="10">#REF!</definedName>
    <definedName name="X值" localSheetId="10">#REF!</definedName>
    <definedName name="y" localSheetId="10">#REF!</definedName>
    <definedName name="yy" localSheetId="10">#REF!</definedName>
    <definedName name="YYY" localSheetId="10">#REF!</definedName>
    <definedName name="z" localSheetId="10">#REF!</definedName>
    <definedName name="ZSX" localSheetId="10">#REF!</definedName>
    <definedName name="zxd" localSheetId="10">#REF!</definedName>
    <definedName name="ZXX" localSheetId="10">#REF!</definedName>
    <definedName name="啊" localSheetId="10">#REF!</definedName>
    <definedName name="埃特板" localSheetId="10">#REF!</definedName>
    <definedName name="埃特板人工" localSheetId="10">#REF!</definedName>
    <definedName name="板厚" localSheetId="10">#REF!</definedName>
    <definedName name="包房墙纸" localSheetId="10">#REF!</definedName>
    <definedName name="北京中远广田装饰工程有限公司" localSheetId="10">#REF!</definedName>
    <definedName name="贝砂金" localSheetId="10">#REF!</definedName>
    <definedName name="标底" localSheetId="10">#REF!</definedName>
    <definedName name="标高" localSheetId="10">#REF!</definedName>
    <definedName name="玻璃磨砂处理" localSheetId="10">#REF!</definedName>
    <definedName name="不锈钢门套" localSheetId="10">#REF!</definedName>
    <definedName name="不锈钢饰线安装_大" localSheetId="10">#REF!</definedName>
    <definedName name="不锈钢饰线安装_小" localSheetId="10">#REF!</definedName>
    <definedName name="彩色马赛克" localSheetId="10">#REF!</definedName>
    <definedName name="超高脚手架" localSheetId="10">#REF!</definedName>
    <definedName name="超高脚手架." localSheetId="10">#REF!</definedName>
    <definedName name="成品保护" localSheetId="10">#REF!</definedName>
    <definedName name="成品保护_公区现浇砼" localSheetId="10">#REF!</definedName>
    <definedName name="承台" localSheetId="10">#REF!</definedName>
    <definedName name="承台编号" localSheetId="10">#REF!</definedName>
    <definedName name="承台含桩长" localSheetId="10">#REF!</definedName>
    <definedName name="厨房地面水泥砂浆找平人工" localSheetId="10">#REF!</definedName>
    <definedName name="橱柜背面水泥砂浆找平" localSheetId="10">#REF!</definedName>
    <definedName name="橱柜背水泥砂浆找平人工" localSheetId="10">#REF!</definedName>
    <definedName name="橱柜地面水泥砂浆找平" localSheetId="10">#REF!</definedName>
    <definedName name="窗帘盒挡板" localSheetId="10">#REF!</definedName>
    <definedName name="窗帘盒人工" localSheetId="10">#REF!</definedName>
    <definedName name="窗台石人工" localSheetId="10">#REF!</definedName>
    <definedName name="瓷砖波打线铺贴人工" localSheetId="10">#REF!</definedName>
    <definedName name="瓷砖干挂人工" localSheetId="10">#REF!</definedName>
    <definedName name="瓷砖胶泥" localSheetId="10">#REF!</definedName>
    <definedName name="瓷砖门槛石" localSheetId="10">#REF!</definedName>
    <definedName name="瓷砖踢脚线人工" localSheetId="10">#REF!</definedName>
    <definedName name="大堂花灯" localSheetId="10">#REF!</definedName>
    <definedName name="大堂墙面人工" localSheetId="10">#REF!</definedName>
    <definedName name="大堂射灯" localSheetId="10">#REF!</definedName>
    <definedName name="大堂筒灯" localSheetId="10">#REF!</definedName>
    <definedName name="单边工作面宽" localSheetId="10">#REF!</definedName>
    <definedName name="单价101" localSheetId="10">#REF!</definedName>
    <definedName name="单价102" localSheetId="10">#REF!</definedName>
    <definedName name="单价103" localSheetId="10">#REF!</definedName>
    <definedName name="单价104" localSheetId="10">#REF!</definedName>
    <definedName name="单价105" localSheetId="10">#REF!</definedName>
    <definedName name="单价106" localSheetId="10">#REF!</definedName>
    <definedName name="单价107" localSheetId="10">#REF!</definedName>
    <definedName name="单价108" localSheetId="10">#REF!</definedName>
    <definedName name="单价109" localSheetId="10">#REF!</definedName>
    <definedName name="单价2001" localSheetId="10">#REF!</definedName>
    <definedName name="单价2002" localSheetId="10">#REF!</definedName>
    <definedName name="单价2003" localSheetId="10">#REF!</definedName>
    <definedName name="单价2004" localSheetId="10">#REF!</definedName>
    <definedName name="单价2005" localSheetId="10">#REF!</definedName>
    <definedName name="单价20050" localSheetId="10">#REF!</definedName>
    <definedName name="单价2006" localSheetId="10">#REF!</definedName>
    <definedName name="单价2007" localSheetId="10">#REF!</definedName>
    <definedName name="单价2008" localSheetId="10">#REF!</definedName>
    <definedName name="单价2009" localSheetId="10">#REF!</definedName>
    <definedName name="单价201" localSheetId="10">#REF!</definedName>
    <definedName name="单价2010" localSheetId="10">#REF!</definedName>
    <definedName name="单价2011" localSheetId="10">#REF!</definedName>
    <definedName name="单价2012" localSheetId="10">#REF!</definedName>
    <definedName name="单价2013" localSheetId="10">#REF!</definedName>
    <definedName name="单价2014" localSheetId="10">#REF!</definedName>
    <definedName name="单价2015" localSheetId="10">#REF!</definedName>
    <definedName name="单价2016" localSheetId="10">#REF!</definedName>
    <definedName name="单价2017" localSheetId="10">#REF!</definedName>
    <definedName name="单价2018" localSheetId="10">#REF!</definedName>
    <definedName name="单价2019" localSheetId="10">#REF!</definedName>
    <definedName name="单价202" localSheetId="10">#REF!</definedName>
    <definedName name="单价2020" localSheetId="10">#REF!</definedName>
    <definedName name="单价2021" localSheetId="10">#REF!</definedName>
    <definedName name="单价2022" localSheetId="10">#REF!</definedName>
    <definedName name="单价2023" localSheetId="10">#REF!</definedName>
    <definedName name="单价2024" localSheetId="10">#REF!</definedName>
    <definedName name="单价2025" localSheetId="10">#REF!</definedName>
    <definedName name="单价2026" localSheetId="10">#REF!</definedName>
    <definedName name="单价2027" localSheetId="10">#REF!</definedName>
    <definedName name="单价2028" localSheetId="10">#REF!</definedName>
    <definedName name="单价2029" localSheetId="10">#REF!</definedName>
    <definedName name="单价203" localSheetId="10">#REF!</definedName>
    <definedName name="单价2030" localSheetId="10">#REF!</definedName>
    <definedName name="单价2031" localSheetId="10">#REF!</definedName>
    <definedName name="单价2032" localSheetId="10">#REF!</definedName>
    <definedName name="单价2033" localSheetId="10">#REF!</definedName>
    <definedName name="单价2034" localSheetId="10">#REF!</definedName>
    <definedName name="单价2035" localSheetId="10">#REF!</definedName>
    <definedName name="单价2036" localSheetId="10">#REF!</definedName>
    <definedName name="单价2037" localSheetId="10">#REF!</definedName>
    <definedName name="单价2038" localSheetId="10">#REF!</definedName>
    <definedName name="单价2039" localSheetId="10">#REF!</definedName>
    <definedName name="单价204" localSheetId="10">#REF!</definedName>
    <definedName name="单价2040" localSheetId="10">#REF!</definedName>
    <definedName name="单价2041" localSheetId="10">#REF!</definedName>
    <definedName name="单价205" localSheetId="10">#REF!</definedName>
    <definedName name="单价2050" localSheetId="10">#REF!</definedName>
    <definedName name="单价206" localSheetId="10">#REF!</definedName>
    <definedName name="单价207" localSheetId="10">#REF!</definedName>
    <definedName name="单价208" localSheetId="10">#REF!</definedName>
    <definedName name="单价209" localSheetId="10">#REF!</definedName>
    <definedName name="单价210" localSheetId="10">#REF!</definedName>
    <definedName name="单价211" localSheetId="10">#REF!</definedName>
    <definedName name="单价212" localSheetId="10">#REF!</definedName>
    <definedName name="单价213" localSheetId="10">#REF!</definedName>
    <definedName name="单价214" localSheetId="10">#REF!</definedName>
    <definedName name="单价215" localSheetId="10">#REF!</definedName>
    <definedName name="单价216" localSheetId="10">#REF!</definedName>
    <definedName name="单价217" localSheetId="10">#REF!</definedName>
    <definedName name="单价2171" localSheetId="10">#REF!</definedName>
    <definedName name="单价218" localSheetId="10">#REF!</definedName>
    <definedName name="单价219" localSheetId="10">#REF!</definedName>
    <definedName name="单价220" localSheetId="10">#REF!</definedName>
    <definedName name="单价221" localSheetId="10">#REF!</definedName>
    <definedName name="单价222" localSheetId="10">#REF!</definedName>
    <definedName name="单价223" localSheetId="10">#REF!</definedName>
    <definedName name="单价224" localSheetId="10">#REF!</definedName>
    <definedName name="单价225" localSheetId="10">#REF!</definedName>
    <definedName name="单价226" localSheetId="10">#REF!</definedName>
    <definedName name="单价227" localSheetId="10">#REF!</definedName>
    <definedName name="单价228" localSheetId="10">#REF!</definedName>
    <definedName name="单价229" localSheetId="10">#REF!</definedName>
    <definedName name="单价230" localSheetId="10">#REF!</definedName>
    <definedName name="单价231" localSheetId="10">#REF!</definedName>
    <definedName name="单价234" localSheetId="10">#REF!</definedName>
    <definedName name="单价235" localSheetId="10">#REF!</definedName>
    <definedName name="单价236" localSheetId="10">#REF!</definedName>
    <definedName name="单价237" localSheetId="10">#REF!</definedName>
    <definedName name="单价238" localSheetId="10">#REF!</definedName>
    <definedName name="单价239" localSheetId="10">#REF!</definedName>
    <definedName name="单价2391" localSheetId="10">#REF!</definedName>
    <definedName name="单价240" localSheetId="10">#REF!</definedName>
    <definedName name="单价241" localSheetId="10">#REF!</definedName>
    <definedName name="单价242" localSheetId="10">#REF!</definedName>
    <definedName name="单价243" localSheetId="10">#REF!</definedName>
    <definedName name="单价244" localSheetId="10">#REF!</definedName>
    <definedName name="单价245" localSheetId="10">#REF!</definedName>
    <definedName name="单价246" localSheetId="10">#REF!</definedName>
    <definedName name="单价247" localSheetId="10">#REF!</definedName>
    <definedName name="单价248" localSheetId="10">#REF!</definedName>
    <definedName name="单价249" localSheetId="10">#REF!</definedName>
    <definedName name="单价250" localSheetId="10">#REF!</definedName>
    <definedName name="单价251" localSheetId="10">#REF!</definedName>
    <definedName name="单价254" localSheetId="10">#REF!</definedName>
    <definedName name="单价255" localSheetId="10">#REF!</definedName>
    <definedName name="单价256" localSheetId="10">#REF!</definedName>
    <definedName name="单价257" localSheetId="10">#REF!</definedName>
    <definedName name="单价258" localSheetId="10">#REF!</definedName>
    <definedName name="单价259" localSheetId="10">#REF!</definedName>
    <definedName name="单价281" localSheetId="10">#REF!</definedName>
    <definedName name="单价282" localSheetId="10">#REF!</definedName>
    <definedName name="单价283" localSheetId="10">#REF!</definedName>
    <definedName name="单价284" localSheetId="10">#REF!</definedName>
    <definedName name="单价285" localSheetId="10">#REF!</definedName>
    <definedName name="单价286" localSheetId="10">#REF!</definedName>
    <definedName name="单价287" localSheetId="10">#REF!</definedName>
    <definedName name="单价301" localSheetId="10">#REF!</definedName>
    <definedName name="单价302" localSheetId="10">#REF!</definedName>
    <definedName name="单价303" localSheetId="10">#REF!</definedName>
    <definedName name="单价304" localSheetId="10">#REF!</definedName>
    <definedName name="单价305" localSheetId="10">#REF!</definedName>
    <definedName name="单价306" localSheetId="10">#REF!</definedName>
    <definedName name="单价307" localSheetId="10">#REF!</definedName>
    <definedName name="单价308" localSheetId="10">#REF!</definedName>
    <definedName name="单价309" localSheetId="10">#REF!</definedName>
    <definedName name="单价310" localSheetId="10">#REF!</definedName>
    <definedName name="单价311" localSheetId="10">#REF!</definedName>
    <definedName name="单价312" localSheetId="10">#REF!</definedName>
    <definedName name="单价313" localSheetId="10">#REF!</definedName>
    <definedName name="单价314" localSheetId="10">#REF!</definedName>
    <definedName name="单价315" localSheetId="10">#REF!</definedName>
    <definedName name="单价401" localSheetId="10">#REF!</definedName>
    <definedName name="单价501" localSheetId="10">#REF!</definedName>
    <definedName name="单价502" localSheetId="10">#REF!</definedName>
    <definedName name="单价503" localSheetId="10">#REF!</definedName>
    <definedName name="单价504" localSheetId="10">#REF!</definedName>
    <definedName name="单价505" localSheetId="10">#REF!</definedName>
    <definedName name="单价506" localSheetId="10">#REF!</definedName>
    <definedName name="单价507" localSheetId="10">#REF!</definedName>
    <definedName name="单价508" localSheetId="10">#REF!</definedName>
    <definedName name="单价509" localSheetId="10">#REF!</definedName>
    <definedName name="单价510" localSheetId="10">#REF!</definedName>
    <definedName name="单价511" localSheetId="10">#REF!</definedName>
    <definedName name="单价601" localSheetId="10">#REF!</definedName>
    <definedName name="单价602" localSheetId="10">#REF!</definedName>
    <definedName name="单价603" localSheetId="10">#REF!</definedName>
    <definedName name="单价606" localSheetId="10">#REF!</definedName>
    <definedName name="单价607" localSheetId="10">#REF!</definedName>
    <definedName name="单价608" localSheetId="10">#REF!</definedName>
    <definedName name="单价609" localSheetId="10">#REF!</definedName>
    <definedName name="单价610" localSheetId="10">#REF!</definedName>
    <definedName name="单价611" localSheetId="10">#REF!</definedName>
    <definedName name="单价612" localSheetId="10">#REF!</definedName>
    <definedName name="单价613" localSheetId="10">#REF!</definedName>
    <definedName name="单价614" localSheetId="10">#REF!</definedName>
    <definedName name="单价615" localSheetId="10">#REF!</definedName>
    <definedName name="单价616" localSheetId="10">#REF!</definedName>
    <definedName name="单价621" localSheetId="10">#REF!</definedName>
    <definedName name="单价622" localSheetId="10">#REF!</definedName>
    <definedName name="单价623" localSheetId="10">#REF!</definedName>
    <definedName name="单价631" localSheetId="10">#REF!</definedName>
    <definedName name="单价632" localSheetId="10">#REF!</definedName>
    <definedName name="单价633" localSheetId="10">#REF!</definedName>
    <definedName name="单价634" localSheetId="10">#REF!</definedName>
    <definedName name="单价635" localSheetId="10">#REF!</definedName>
    <definedName name="单价636" localSheetId="10">#REF!</definedName>
    <definedName name="单价637" localSheetId="10">#REF!</definedName>
    <definedName name="单价638" localSheetId="10">#REF!</definedName>
    <definedName name="单价639" localSheetId="10">#REF!</definedName>
    <definedName name="单价645" localSheetId="10">#REF!</definedName>
    <definedName name="单价646" localSheetId="10">#REF!</definedName>
    <definedName name="单价647" localSheetId="10">#REF!</definedName>
    <definedName name="单价648" localSheetId="10">#REF!</definedName>
    <definedName name="单价649" localSheetId="10">#REF!</definedName>
    <definedName name="单价661" localSheetId="10">#REF!</definedName>
    <definedName name="单价662" localSheetId="10">#REF!</definedName>
    <definedName name="单价663" localSheetId="10">#REF!</definedName>
    <definedName name="单价664" localSheetId="10">#REF!</definedName>
    <definedName name="单价665" localSheetId="10">#REF!</definedName>
    <definedName name="单价666" localSheetId="10">#REF!</definedName>
    <definedName name="单价701" localSheetId="10">#REF!</definedName>
    <definedName name="单价703" localSheetId="10">#REF!</definedName>
    <definedName name="单价704" localSheetId="10">#REF!</definedName>
    <definedName name="单价705" localSheetId="10">#REF!</definedName>
    <definedName name="单价706" localSheetId="10">#REF!</definedName>
    <definedName name="单价711" localSheetId="10">#REF!</definedName>
    <definedName name="单价716" localSheetId="10">#REF!</definedName>
    <definedName name="单价721" localSheetId="10">#REF!</definedName>
    <definedName name="单价722" localSheetId="10">#REF!</definedName>
    <definedName name="单价723" localSheetId="10">#REF!</definedName>
    <definedName name="单价724" localSheetId="10">#REF!</definedName>
    <definedName name="单价725" localSheetId="10">#REF!</definedName>
    <definedName name="单价726" localSheetId="10">#REF!</definedName>
    <definedName name="单价727" localSheetId="10">#REF!</definedName>
    <definedName name="单价728" localSheetId="10">#REF!</definedName>
    <definedName name="单价741" localSheetId="10">#REF!</definedName>
    <definedName name="单价742" localSheetId="10">#REF!</definedName>
    <definedName name="单价743" localSheetId="10">#REF!</definedName>
    <definedName name="单价744" localSheetId="10">#REF!</definedName>
    <definedName name="单价745" localSheetId="10">#REF!</definedName>
    <definedName name="单价801" localSheetId="10">#REF!</definedName>
    <definedName name="单价802" localSheetId="10">#REF!</definedName>
    <definedName name="单价803" localSheetId="10">#REF!</definedName>
    <definedName name="单价804" localSheetId="10">#REF!</definedName>
    <definedName name="单价805" localSheetId="10">#REF!</definedName>
    <definedName name="单价806" localSheetId="10">#REF!</definedName>
    <definedName name="单价821" localSheetId="10">#REF!</definedName>
    <definedName name="单价822" localSheetId="10">#REF!</definedName>
    <definedName name="单价823" localSheetId="10">#REF!</definedName>
    <definedName name="单价824" localSheetId="10">#REF!</definedName>
    <definedName name="单价825" localSheetId="10">#REF!</definedName>
    <definedName name="单价826" localSheetId="10">#REF!</definedName>
    <definedName name="单价827" localSheetId="10">#REF!</definedName>
    <definedName name="单价828" localSheetId="10">#REF!</definedName>
    <definedName name="单价829" localSheetId="10">#REF!</definedName>
    <definedName name="挡水石人工" localSheetId="10">#REF!</definedName>
    <definedName name="灯槽及窗帘盒" localSheetId="10">#REF!</definedName>
    <definedName name="灯带T4" localSheetId="10">#REF!</definedName>
    <definedName name="灯具安装" localSheetId="10">#REF!</definedName>
    <definedName name="灯具损耗" localSheetId="10">#REF!</definedName>
    <definedName name="等电位连接端子" localSheetId="10">#REF!</definedName>
    <definedName name="地" localSheetId="10">#REF!</definedName>
    <definedName name="地面保护清洁水泥砂浆地面" localSheetId="10">#REF!</definedName>
    <definedName name="地面晶面处理" localSheetId="10">#REF!</definedName>
    <definedName name="地面铺贴波打线瓷砖人工100内" localSheetId="10">#REF!</definedName>
    <definedName name="地面铺贴瓷砖人工" localSheetId="10">#REF!</definedName>
    <definedName name="地面铺贴瓷砖人工_窗台" localSheetId="10">#REF!</definedName>
    <definedName name="地面铺贴石材人工" localSheetId="10">#REF!</definedName>
    <definedName name="地面石材担水边" localSheetId="10">#REF!</definedName>
    <definedName name="地面石材拼接处理A2地面" localSheetId="10">#REF!</definedName>
    <definedName name="地面石材人工" localSheetId="10">#REF!</definedName>
    <definedName name="地面斜铺贴瓷砖人工" localSheetId="10">#REF!</definedName>
    <definedName name="地坪标高" localSheetId="10">#REF!</definedName>
    <definedName name="地坪厚度" localSheetId="10">#REF!</definedName>
    <definedName name="地毯" localSheetId="10">#REF!</definedName>
    <definedName name="地下室弱电" localSheetId="10">#REF!</definedName>
    <definedName name="地砖" localSheetId="10">#REF!</definedName>
    <definedName name="电梯厅墙地砖人工" localSheetId="10">#REF!</definedName>
    <definedName name="电梯厅油漆人工" localSheetId="10">#REF!</definedName>
    <definedName name="垫层单边突出宽" localSheetId="10">#REF!</definedName>
    <definedName name="垫层厚" localSheetId="10">#REF!</definedName>
    <definedName name="垫层厚度" localSheetId="10">#REF!</definedName>
    <definedName name="垫层突出单边宽" localSheetId="10">#REF!</definedName>
    <definedName name="蹲厕人工" localSheetId="10">#REF!</definedName>
    <definedName name="方格铁丝网" localSheetId="10">#REF!</definedName>
    <definedName name="方管人工费" localSheetId="10">#REF!</definedName>
    <definedName name="防潮膜" localSheetId="10">#REF!</definedName>
    <definedName name="防水人工" localSheetId="10">#REF!</definedName>
    <definedName name="仿啡网马赛克" localSheetId="10">#REF!</definedName>
    <definedName name="仿马赛克砖" localSheetId="10">#REF!</definedName>
    <definedName name="放坡" localSheetId="10">#REF!</definedName>
    <definedName name="放坡系数1" localSheetId="10">#REF!</definedName>
    <definedName name="放坡系数2" localSheetId="10">#REF!</definedName>
    <definedName name="放坡系数A" localSheetId="10">#REF!</definedName>
    <definedName name="啡慕斯" localSheetId="10">#REF!</definedName>
    <definedName name="啡色哑面艺术砖300×300" localSheetId="10">#REF!</definedName>
    <definedName name="啡色艺术暗纹墙纸" localSheetId="10">#REF!</definedName>
    <definedName name="费率" localSheetId="10">#REF!</definedName>
    <definedName name="辅料" localSheetId="10">#REF!</definedName>
    <definedName name="干挂石材人工" localSheetId="10">#REF!</definedName>
    <definedName name="钢化玻璃安装人工" localSheetId="10">#REF!</definedName>
    <definedName name="钢筋弯钩长度" localSheetId="10">#REF!</definedName>
    <definedName name="格子艺术地毯" localSheetId="10">#REF!</definedName>
    <definedName name="给水管敷设人工" localSheetId="10">#REF!</definedName>
    <definedName name="工程量" localSheetId="10">#REF!</definedName>
    <definedName name="工艺名称" localSheetId="10">#REF!</definedName>
    <definedName name="工艺名称A" localSheetId="10">#REF!</definedName>
    <definedName name="工艺名称AA" localSheetId="10">#REF!</definedName>
    <definedName name="工艺名称AAA" localSheetId="10">#REF!</definedName>
    <definedName name="工艺名称G" localSheetId="10">#REF!</definedName>
    <definedName name="工作面单边宽" localSheetId="10">#REF!</definedName>
    <definedName name="公区不锈钢人工_基层" localSheetId="10">#REF!</definedName>
    <definedName name="公区地面铺贴瓷砖人工" localSheetId="10">#REF!</definedName>
    <definedName name="公区墙面铺贴瓷砖人工" localSheetId="10">#REF!</definedName>
    <definedName name="刮腻子" localSheetId="10">#REF!</definedName>
    <definedName name="刮腻子NP_102" localSheetId="10">#REF!</definedName>
    <definedName name="柜子支脚" localSheetId="10">#REF!</definedName>
    <definedName name="号码" localSheetId="10">#REF!</definedName>
    <definedName name="黑金花" localSheetId="10">#REF!</definedName>
    <definedName name="黑色烤漆玻璃" localSheetId="10">#REF!</definedName>
    <definedName name="横纹浅色墙砖" localSheetId="10">#REF!</definedName>
    <definedName name="横纹艺术墙布" localSheetId="10">#REF!</definedName>
    <definedName name="厚长毛绒质地毯饰面" localSheetId="10">#REF!</definedName>
    <definedName name="户外箱" localSheetId="10">#REF!</definedName>
    <definedName name="花纹墙纸" localSheetId="10">#REF!</definedName>
    <definedName name="黄纸" localSheetId="10">#REF!</definedName>
    <definedName name="灰沙砖" localSheetId="10">#REF!</definedName>
    <definedName name="混凝土" localSheetId="10">#REF!</definedName>
    <definedName name="机抛石防滑" localSheetId="10">#REF!</definedName>
    <definedName name="基层板50" localSheetId="10">#REF!</definedName>
    <definedName name="加厚边C含5_5斜边3_3拉槽粘接" localSheetId="10">#REF!</definedName>
    <definedName name="加厚边含5_5斜边3_3拉槽粘接" localSheetId="10">#REF!</definedName>
    <definedName name="夹板条找平" localSheetId="10">#REF!</definedName>
    <definedName name="检修口安装人工" localSheetId="10">#REF!</definedName>
    <definedName name="角铁人工费" localSheetId="10">#REF!</definedName>
    <definedName name="脚踏式冲洗阀人工" localSheetId="10">#REF!</definedName>
    <definedName name="接电话" localSheetId="10">#REF!</definedName>
    <definedName name="结果" localSheetId="10">#REF!</definedName>
    <definedName name="镜面钛金不绣钢" localSheetId="10">#REF!</definedName>
    <definedName name="镜子安装_含基层板_人工" localSheetId="10">#REF!</definedName>
    <definedName name="镜子安装人工" localSheetId="10">#REF!</definedName>
    <definedName name="镜子车10宽斜边" localSheetId="10">#REF!</definedName>
    <definedName name="镜子结构胶及其他辅材" localSheetId="10">#REF!</definedName>
    <definedName name="镜子结构胶及其他辅材卫生间" localSheetId="10">#REF!</definedName>
    <definedName name="开槽及水泥沙浆修补" localSheetId="10">#REF!</definedName>
    <definedName name="开关插座安装" localSheetId="10">#REF!</definedName>
    <definedName name="空气检测费" localSheetId="10">#REF!</definedName>
    <definedName name="空调孔装饰盖" localSheetId="10">#REF!</definedName>
    <definedName name="垃圾清运" localSheetId="10">#REF!</definedName>
    <definedName name="拉丝不锈钢" localSheetId="10">#REF!</definedName>
    <definedName name="栏杆价格明细" localSheetId="10">EVALUATE+#REF!</definedName>
    <definedName name="立柱式洗手盆人工" localSheetId="10">#REF!</definedName>
    <definedName name="淋浴间淋浴间拉丝板" localSheetId="10">#REF!</definedName>
    <definedName name="淋浴龙头及花洒" localSheetId="10">#REF!</definedName>
    <definedName name="淋浴区排水槽人工" localSheetId="10">#REF!</definedName>
    <definedName name="楼梯踏步铺贴石材" localSheetId="10">#REF!</definedName>
    <definedName name="铝边角" localSheetId="10">#REF!</definedName>
    <definedName name="铝扣板" localSheetId="10">#REF!</definedName>
    <definedName name="铝扣板人工" localSheetId="10">#REF!</definedName>
    <definedName name="铝扣板天花人工" localSheetId="10">#REF!</definedName>
    <definedName name="铝条10mm" localSheetId="10">#REF!</definedName>
    <definedName name="门编号" localSheetId="10">#REF!</definedName>
    <definedName name="门窗表" localSheetId="10">#REF!</definedName>
    <definedName name="门窗表a23" localSheetId="10">#REF!</definedName>
    <definedName name="门槛石铺贴人工" localSheetId="10">#REF!</definedName>
    <definedName name="门槛石人工" localSheetId="10">#REF!</definedName>
    <definedName name="门框夹板打底" localSheetId="10">#REF!</definedName>
    <definedName name="门框夹板打底130宽" localSheetId="10">#REF!</definedName>
    <definedName name="门框夹板打底200宽" localSheetId="10">#REF!</definedName>
    <definedName name="门套大理石铺贴人工" localSheetId="10">#REF!</definedName>
    <definedName name="门套鞋人工" localSheetId="10">#REF!</definedName>
    <definedName name="磨海棠角" localSheetId="10">#REF!</definedName>
    <definedName name="木地板铺贴人工费" localSheetId="10">#REF!</definedName>
    <definedName name="木饰面门套安装" localSheetId="10">#REF!</definedName>
    <definedName name="木饰面铺贴_含木基层" localSheetId="10">#REF!</definedName>
    <definedName name="木饰线油漆" localSheetId="10">#REF!</definedName>
    <definedName name="木丝水泥板" localSheetId="10">#REF!</definedName>
    <definedName name="木踢脚线安装人工" localSheetId="10">#REF!</definedName>
    <definedName name="内容" localSheetId="10">#REF!</definedName>
    <definedName name="腻子等辅材" localSheetId="10">#REF!</definedName>
    <definedName name="排气扇" localSheetId="10">#REF!</definedName>
    <definedName name="评标标准值" localSheetId="10">#REF!</definedName>
    <definedName name="砌筑人工" localSheetId="10">#REF!</definedName>
    <definedName name="浅啡网" localSheetId="10">#REF!</definedName>
    <definedName name="浅灰黄色皮" localSheetId="10">#REF!</definedName>
    <definedName name="浅色纤维地毯" localSheetId="10">#REF!</definedName>
    <definedName name="强电管线改位工程" localSheetId="10">#REF!</definedName>
    <definedName name="墙地砖人工" localSheetId="10">#REF!</definedName>
    <definedName name="墙面不锈钢木基层_厨房" localSheetId="10">#REF!</definedName>
    <definedName name="墙面瓷砖干挂人工" localSheetId="10">#REF!</definedName>
    <definedName name="墙面铺贴瓷砖人工" localSheetId="10">#REF!</definedName>
    <definedName name="墙面铺贴石材人工" localSheetId="10">#REF!</definedName>
    <definedName name="墙面石材干挂人工" localSheetId="10">#REF!</definedName>
    <definedName name="墙面石材人工" localSheetId="10">#REF!</definedName>
    <definedName name="墙身乳胶漆人工" localSheetId="10">#REF!</definedName>
    <definedName name="墙身石材打蜡" localSheetId="10">#REF!</definedName>
    <definedName name="墙身造型面铺贴瓷砖" localSheetId="10">#REF!</definedName>
    <definedName name="墙纸腻子" localSheetId="10">#REF!</definedName>
    <definedName name="墙纸铺贴" localSheetId="10">#REF!</definedName>
    <definedName name="墙纸铺贴_含木基层" localSheetId="10">#REF!</definedName>
    <definedName name="墙纸铺贴人工" localSheetId="10">#REF!</definedName>
    <definedName name="墙纸油光油" localSheetId="10">#REF!</definedName>
    <definedName name="轻钢龙骨" localSheetId="10">#REF!</definedName>
    <definedName name="清洁费" localSheetId="10">#REF!</definedName>
    <definedName name="人工" localSheetId="10">#REF!</definedName>
    <definedName name="人工费" localSheetId="10">#REF!</definedName>
    <definedName name="人工系数" localSheetId="10">#REF!</definedName>
    <definedName name="人造米黄" localSheetId="10">#REF!</definedName>
    <definedName name="软包" localSheetId="10">#REF!</definedName>
    <definedName name="软木" localSheetId="10">#REF!</definedName>
    <definedName name="砂面钛金不绣钢" localSheetId="10">#REF!</definedName>
    <definedName name="山西黑" localSheetId="10">#REF!</definedName>
    <definedName name="上限" localSheetId="10">#REF!</definedName>
    <definedName name="深啡色木地板" localSheetId="10">#REF!</definedName>
    <definedName name="深啡色纹理墙纸" localSheetId="10">#REF!</definedName>
    <definedName name="深浅地砖" localSheetId="10">#REF!</definedName>
    <definedName name="深色皮" localSheetId="10">#REF!</definedName>
    <definedName name="深色条纹地砖" localSheetId="10">#REF!</definedName>
    <definedName name="深色纤维软包" localSheetId="10">#REF!</definedName>
    <definedName name="施工费用" localSheetId="10">#REF!,#REF!,#REF!,#REF!,#REF!,#REF!,#REF!,#REF!,#REF!,#REF!,#REF!,#REF!</definedName>
    <definedName name="石材波打线安装人工100mm内" localSheetId="10">#REF!</definedName>
    <definedName name="石材胶泥" localSheetId="10">#REF!</definedName>
    <definedName name="石材脚座安装人工" localSheetId="10">#REF!</definedName>
    <definedName name="石材拼接费" localSheetId="10">#REF!</definedName>
    <definedName name="石材饰线安装" localSheetId="10">#REF!</definedName>
    <definedName name="石材酸洗面处理" localSheetId="10">#REF!</definedName>
    <definedName name="石材踢脚线铺贴人工" localSheetId="10">#REF!</definedName>
    <definedName name="石材踢脚线人工" localSheetId="10">#REF!</definedName>
    <definedName name="石材粘接费" localSheetId="10">#REF!</definedName>
    <definedName name="石膏板9厘" localSheetId="10">#REF!</definedName>
    <definedName name="石膏线60包人工" localSheetId="10">#REF!</definedName>
    <definedName name="石膏线安装人工" localSheetId="10">#REF!</definedName>
    <definedName name="石膏线安装人工_大" localSheetId="10">#REF!</definedName>
    <definedName name="石膏线安装人工_大的" localSheetId="10">#REF!</definedName>
    <definedName name="时" localSheetId="10">#REF!</definedName>
    <definedName name="实木线" localSheetId="10">#REF!</definedName>
    <definedName name="适配器" localSheetId="10">#REF!</definedName>
    <definedName name="室内外地台差" localSheetId="10">#REF!</definedName>
    <definedName name="室内外高差" localSheetId="10">#REF!</definedName>
    <definedName name="室内装修价格明细" localSheetId="10">EVALUATE+#REF!</definedName>
    <definedName name="竖纹艺术墙纸" localSheetId="10">#REF!</definedName>
    <definedName name="数量" localSheetId="10">#REF!</definedName>
    <definedName name="双层石膏板人工" localSheetId="10">#REF!</definedName>
    <definedName name="水电" localSheetId="10">#REF!</definedName>
    <definedName name="水泥沙" localSheetId="10">#REF!</definedName>
    <definedName name="水泥沙浆" localSheetId="10">#REF!</definedName>
    <definedName name="水泥沙找平人工" localSheetId="10">#REF!</definedName>
    <definedName name="水泥砂浆批荡人工" localSheetId="10">#REF!</definedName>
    <definedName name="水泥砂浆找平人工" localSheetId="10">#REF!</definedName>
    <definedName name="税金" localSheetId="10">#REF!</definedName>
    <definedName name="税率" localSheetId="10">#REF!</definedName>
    <definedName name="碎拼马赛克" localSheetId="10">#REF!</definedName>
    <definedName name="陶粒" localSheetId="10">#REF!</definedName>
    <definedName name="陶粒回填人工" localSheetId="10">#REF!</definedName>
    <definedName name="踢脚线高" localSheetId="10">[27]柱!#REF!</definedName>
    <definedName name="踢脚线加工费" localSheetId="10">#REF!</definedName>
    <definedName name="天地轴" localSheetId="10">#REF!</definedName>
    <definedName name="天花凹缝人工" localSheetId="10">#REF!</definedName>
    <definedName name="天花排气扇" localSheetId="10">#REF!</definedName>
    <definedName name="天花轻钢龙骨及拉爆" localSheetId="10">#REF!</definedName>
    <definedName name="天花乳胶漆人工" localSheetId="10">#REF!</definedName>
    <definedName name="筒灯华辉4寸防雾" localSheetId="10">#REF!</definedName>
    <definedName name="筒灯华辉9w" localSheetId="10">#REF!</definedName>
    <definedName name="筒灯欧普" localSheetId="10">#REF!</definedName>
    <definedName name="土建10001" localSheetId="10">#REF!</definedName>
    <definedName name="土建10002" localSheetId="10">#REF!</definedName>
    <definedName name="土建10003" localSheetId="10">#REF!</definedName>
    <definedName name="土建10004" localSheetId="10">#REF!</definedName>
    <definedName name="土建10005" localSheetId="10">#REF!</definedName>
    <definedName name="土建10006" localSheetId="10">#REF!</definedName>
    <definedName name="土建10007" localSheetId="10">#REF!</definedName>
    <definedName name="土建10008" localSheetId="10">#REF!</definedName>
    <definedName name="土建10009" localSheetId="10">#REF!</definedName>
    <definedName name="土建10010" localSheetId="10">#REF!</definedName>
    <definedName name="土建10011" localSheetId="10">#REF!</definedName>
    <definedName name="土建21001" localSheetId="10">#REF!</definedName>
    <definedName name="土建21002" localSheetId="10">#REF!</definedName>
    <definedName name="土建21003" localSheetId="10">#REF!</definedName>
    <definedName name="土建21004" localSheetId="10">#REF!</definedName>
    <definedName name="土建21005" localSheetId="10">#REF!</definedName>
    <definedName name="土建21006" localSheetId="10">#REF!</definedName>
    <definedName name="土建21007" localSheetId="10">#REF!</definedName>
    <definedName name="土建21008" localSheetId="10">#REF!</definedName>
    <definedName name="土建21009" localSheetId="10">#REF!</definedName>
    <definedName name="土建21010" localSheetId="10">#REF!</definedName>
    <definedName name="土建21011" localSheetId="10">#REF!</definedName>
    <definedName name="土建21012" localSheetId="10">#REF!</definedName>
    <definedName name="土建21013" localSheetId="10">#REF!</definedName>
    <definedName name="土建21014" localSheetId="10">#REF!</definedName>
    <definedName name="土建21015" localSheetId="10">#REF!</definedName>
    <definedName name="土建21016" localSheetId="10">#REF!</definedName>
    <definedName name="土建21017" localSheetId="10">#REF!</definedName>
    <definedName name="土建21018" localSheetId="10">#REF!</definedName>
    <definedName name="土建21019" localSheetId="10">#REF!</definedName>
    <definedName name="土建21020" localSheetId="10">#REF!</definedName>
    <definedName name="土建21021" localSheetId="10">#REF!</definedName>
    <definedName name="土建21022" localSheetId="10">#REF!</definedName>
    <definedName name="土建21023" localSheetId="10">#REF!</definedName>
    <definedName name="土建21024" localSheetId="10">#REF!</definedName>
    <definedName name="土建21025" localSheetId="10">#REF!</definedName>
    <definedName name="土建21026" localSheetId="10">#REF!</definedName>
    <definedName name="土建21027" localSheetId="10">#REF!</definedName>
    <definedName name="土建21028" localSheetId="10">#REF!</definedName>
    <definedName name="土建21029" localSheetId="10">#REF!</definedName>
    <definedName name="土建21030" localSheetId="10">#REF!</definedName>
    <definedName name="土建21031" localSheetId="10">#REF!</definedName>
    <definedName name="土建21032" localSheetId="10">#REF!</definedName>
    <definedName name="土建21033" localSheetId="10">#REF!</definedName>
    <definedName name="土建21034" localSheetId="10">#REF!</definedName>
    <definedName name="土建21035" localSheetId="10">#REF!</definedName>
    <definedName name="土建21036" localSheetId="10">#REF!</definedName>
    <definedName name="土建21037" localSheetId="10">#REF!</definedName>
    <definedName name="土建21038" localSheetId="10">#REF!</definedName>
    <definedName name="土建21039" localSheetId="10">#REF!</definedName>
    <definedName name="土建21040" localSheetId="10">#REF!</definedName>
    <definedName name="土建21041" localSheetId="10">#REF!</definedName>
    <definedName name="土建21042" localSheetId="10">#REF!</definedName>
    <definedName name="土建21043" localSheetId="10">#REF!</definedName>
    <definedName name="土建21044" localSheetId="10">#REF!</definedName>
    <definedName name="土建21045" localSheetId="10">#REF!</definedName>
    <definedName name="土建21046" localSheetId="10">#REF!</definedName>
    <definedName name="土建21047" localSheetId="10">#REF!</definedName>
    <definedName name="土建21048" localSheetId="10">#REF!</definedName>
    <definedName name="土建21049" localSheetId="10">#REF!</definedName>
    <definedName name="土建21050" localSheetId="10">#REF!</definedName>
    <definedName name="土建21051" localSheetId="10">#REF!</definedName>
    <definedName name="土建21052" localSheetId="10">#REF!</definedName>
    <definedName name="土建21053" localSheetId="10">#REF!</definedName>
    <definedName name="土建21054" localSheetId="10">#REF!</definedName>
    <definedName name="土建21055" localSheetId="10">#REF!</definedName>
    <definedName name="土建21056" localSheetId="10">#REF!</definedName>
    <definedName name="土建21057" localSheetId="10">#REF!</definedName>
    <definedName name="土建21058" localSheetId="10">#REF!</definedName>
    <definedName name="土建21059" localSheetId="10">#REF!</definedName>
    <definedName name="土建21060" localSheetId="10">#REF!</definedName>
    <definedName name="土建21061" localSheetId="10">#REF!</definedName>
    <definedName name="土建21062" localSheetId="10">#REF!</definedName>
    <definedName name="土建21063" localSheetId="10">#REF!</definedName>
    <definedName name="土建21064" localSheetId="10">#REF!</definedName>
    <definedName name="土建21065" localSheetId="10">#REF!</definedName>
    <definedName name="土建21066" localSheetId="10">#REF!</definedName>
    <definedName name="土建21067" localSheetId="10">#REF!</definedName>
    <definedName name="土建21068" localSheetId="10">#REF!</definedName>
    <definedName name="土建21069" localSheetId="10">#REF!</definedName>
    <definedName name="土建21070" localSheetId="10">#REF!</definedName>
    <definedName name="土建21071" localSheetId="10">#REF!</definedName>
    <definedName name="土建21072" localSheetId="10">#REF!</definedName>
    <definedName name="土建21073" localSheetId="10">#REF!</definedName>
    <definedName name="土建21074" localSheetId="10">#REF!</definedName>
    <definedName name="土建21075" localSheetId="10">#REF!</definedName>
    <definedName name="土建21076" localSheetId="10">#REF!</definedName>
    <definedName name="土建21077" localSheetId="10">#REF!</definedName>
    <definedName name="土建21078" localSheetId="10">#REF!</definedName>
    <definedName name="土建21079" localSheetId="10">#REF!</definedName>
    <definedName name="土建21080" localSheetId="10">#REF!</definedName>
    <definedName name="土建21081" localSheetId="10">#REF!</definedName>
    <definedName name="土建21082" localSheetId="10">#REF!</definedName>
    <definedName name="土建21083" localSheetId="10">#REF!</definedName>
    <definedName name="土建21084" localSheetId="10">#REF!</definedName>
    <definedName name="土建21085" localSheetId="10">#REF!</definedName>
    <definedName name="土建21086" localSheetId="10">#REF!</definedName>
    <definedName name="土建21087" localSheetId="10">#REF!</definedName>
    <definedName name="土建21088" localSheetId="10">#REF!</definedName>
    <definedName name="土建21089" localSheetId="10">#REF!</definedName>
    <definedName name="土建21090" localSheetId="10">#REF!</definedName>
    <definedName name="土建21091" localSheetId="10">#REF!</definedName>
    <definedName name="土建21092" localSheetId="10">#REF!</definedName>
    <definedName name="土建21093" localSheetId="10">#REF!</definedName>
    <definedName name="土建21094" localSheetId="10">#REF!</definedName>
    <definedName name="土建21095" localSheetId="10">#REF!</definedName>
    <definedName name="土建21096" localSheetId="10">#REF!</definedName>
    <definedName name="土建21097" localSheetId="10">#REF!</definedName>
    <definedName name="土建21098" localSheetId="10">#REF!</definedName>
    <definedName name="土建21099" localSheetId="10">#REF!</definedName>
    <definedName name="土建21100" localSheetId="10">#REF!</definedName>
    <definedName name="土建22001" localSheetId="10">#REF!</definedName>
    <definedName name="土建22002" localSheetId="10">#REF!</definedName>
    <definedName name="土建22003" localSheetId="10">#REF!</definedName>
    <definedName name="土建22004" localSheetId="10">#REF!</definedName>
    <definedName name="土建22005" localSheetId="10">#REF!</definedName>
    <definedName name="土建22006" localSheetId="10">#REF!</definedName>
    <definedName name="土建22007" localSheetId="10">#REF!</definedName>
    <definedName name="土建22008" localSheetId="10">#REF!</definedName>
    <definedName name="土建22009" localSheetId="10">#REF!</definedName>
    <definedName name="土建22010" localSheetId="10">#REF!</definedName>
    <definedName name="土建23001" localSheetId="10">#REF!</definedName>
    <definedName name="土建23002" localSheetId="10">#REF!</definedName>
    <definedName name="土建23003" localSheetId="10">#REF!</definedName>
    <definedName name="土建23004" localSheetId="10">#REF!</definedName>
    <definedName name="土建23005" localSheetId="10">#REF!</definedName>
    <definedName name="土建23006" localSheetId="10">#REF!</definedName>
    <definedName name="土建23007" localSheetId="10">#REF!</definedName>
    <definedName name="土建23008" localSheetId="10">#REF!</definedName>
    <definedName name="土建23009" localSheetId="10">#REF!</definedName>
    <definedName name="土建23010" localSheetId="10">#REF!</definedName>
    <definedName name="土建23011" localSheetId="10">#REF!</definedName>
    <definedName name="土建23012" localSheetId="10">#REF!</definedName>
    <definedName name="土建23013" localSheetId="10">#REF!</definedName>
    <definedName name="土建23014" localSheetId="10">#REF!</definedName>
    <definedName name="土建23015" localSheetId="10">#REF!</definedName>
    <definedName name="土建23016" localSheetId="10">#REF!</definedName>
    <definedName name="土建23017" localSheetId="10">#REF!</definedName>
    <definedName name="土建23018" localSheetId="10">#REF!</definedName>
    <definedName name="土建23019" localSheetId="10">#REF!</definedName>
    <definedName name="土建23020" localSheetId="10">#REF!</definedName>
    <definedName name="土建23021" localSheetId="10">#REF!</definedName>
    <definedName name="土建23022" localSheetId="10">#REF!</definedName>
    <definedName name="土建23023" localSheetId="10">#REF!</definedName>
    <definedName name="土建23024" localSheetId="10">#REF!</definedName>
    <definedName name="土建23025" localSheetId="10">#REF!</definedName>
    <definedName name="土建23026" localSheetId="10">#REF!</definedName>
    <definedName name="土建23027" localSheetId="10">#REF!</definedName>
    <definedName name="土建23028" localSheetId="10">#REF!</definedName>
    <definedName name="土建23029" localSheetId="10">#REF!</definedName>
    <definedName name="土建23030" localSheetId="10">#REF!</definedName>
    <definedName name="土建23031" localSheetId="10">#REF!</definedName>
    <definedName name="土建23032" localSheetId="10">#REF!</definedName>
    <definedName name="土建23033" localSheetId="10">#REF!</definedName>
    <definedName name="土建23034" localSheetId="10">#REF!</definedName>
    <definedName name="土建23035" localSheetId="10">#REF!</definedName>
    <definedName name="土建23036" localSheetId="10">#REF!</definedName>
    <definedName name="土建23037" localSheetId="10">#REF!</definedName>
    <definedName name="土建23038" localSheetId="10">#REF!</definedName>
    <definedName name="土建23039" localSheetId="10">#REF!</definedName>
    <definedName name="土建23040" localSheetId="10">#REF!</definedName>
    <definedName name="土建23041" localSheetId="10">#REF!</definedName>
    <definedName name="土建23042" localSheetId="10">#REF!</definedName>
    <definedName name="土建23043." localSheetId="10">#REF!</definedName>
    <definedName name="土建23044." localSheetId="10">#REF!</definedName>
    <definedName name="土建23045." localSheetId="10">#REF!</definedName>
    <definedName name="土建23046." localSheetId="10">#REF!</definedName>
    <definedName name="土建23047." localSheetId="10">#REF!</definedName>
    <definedName name="土建23048." localSheetId="10">#REF!</definedName>
    <definedName name="土建23049." localSheetId="10">#REF!</definedName>
    <definedName name="土建23050." localSheetId="10">#REF!</definedName>
    <definedName name="土建23051." localSheetId="10">#REF!</definedName>
    <definedName name="土建23052." localSheetId="10">#REF!</definedName>
    <definedName name="土建30001" localSheetId="10">#REF!</definedName>
    <definedName name="土建30002" localSheetId="10">#REF!</definedName>
    <definedName name="土建30003" localSheetId="10">#REF!</definedName>
    <definedName name="土建30004" localSheetId="10">#REF!</definedName>
    <definedName name="土建30005" localSheetId="10">#REF!</definedName>
    <definedName name="土建30006" localSheetId="10">#REF!</definedName>
    <definedName name="土建30007" localSheetId="10">#REF!</definedName>
    <definedName name="土建30008" localSheetId="10">#REF!</definedName>
    <definedName name="土建30009" localSheetId="10">#REF!</definedName>
    <definedName name="土建30010" localSheetId="10">#REF!</definedName>
    <definedName name="土建30011" localSheetId="10">#REF!</definedName>
    <definedName name="土建30012" localSheetId="10">#REF!</definedName>
    <definedName name="土建30013" localSheetId="10">#REF!</definedName>
    <definedName name="土建30014" localSheetId="10">#REF!</definedName>
    <definedName name="土建30015" localSheetId="10">#REF!</definedName>
    <definedName name="土建30016" localSheetId="10">#REF!</definedName>
    <definedName name="土建30017" localSheetId="10">#REF!</definedName>
    <definedName name="土建30018" localSheetId="10">#REF!</definedName>
    <definedName name="土建30019" localSheetId="10">#REF!</definedName>
    <definedName name="土建30020" localSheetId="10">#REF!</definedName>
    <definedName name="土建30021" localSheetId="10">#REF!</definedName>
    <definedName name="土建30022" localSheetId="10">#REF!</definedName>
    <definedName name="土建30023" localSheetId="10">#REF!</definedName>
    <definedName name="土建30024" localSheetId="10">#REF!</definedName>
    <definedName name="土建30025" localSheetId="10">#REF!</definedName>
    <definedName name="土建30026" localSheetId="10">#REF!</definedName>
    <definedName name="土建30027" localSheetId="10">#REF!</definedName>
    <definedName name="土建30028" localSheetId="10">#REF!</definedName>
    <definedName name="土建30029" localSheetId="10">#REF!</definedName>
    <definedName name="土建40001" localSheetId="10">#REF!</definedName>
    <definedName name="土建50001" localSheetId="10">#REF!</definedName>
    <definedName name="土建50002" localSheetId="10">#REF!</definedName>
    <definedName name="土建50003" localSheetId="10">#REF!</definedName>
    <definedName name="土建50004" localSheetId="10">#REF!</definedName>
    <definedName name="土建50005" localSheetId="10">#REF!</definedName>
    <definedName name="土建50006" localSheetId="10">#REF!</definedName>
    <definedName name="土建50007" localSheetId="10">#REF!</definedName>
    <definedName name="土建50008" localSheetId="10">#REF!</definedName>
    <definedName name="土建50009" localSheetId="10">#REF!</definedName>
    <definedName name="土建50010" localSheetId="10">#REF!</definedName>
    <definedName name="土建50010." localSheetId="10">#REF!</definedName>
    <definedName name="土建50011" localSheetId="10">#REF!</definedName>
    <definedName name="土建50012" localSheetId="10">#REF!</definedName>
    <definedName name="土建50013" localSheetId="10">#REF!</definedName>
    <definedName name="土建50014" localSheetId="10">#REF!</definedName>
    <definedName name="土建50015" localSheetId="10">#REF!</definedName>
    <definedName name="土建50016" localSheetId="10">#REF!</definedName>
    <definedName name="土建5010" localSheetId="10">#REF!</definedName>
    <definedName name="土建60001" localSheetId="10">#REF!</definedName>
    <definedName name="土建60002" localSheetId="10">#REF!</definedName>
    <definedName name="土建60003" localSheetId="10">#REF!</definedName>
    <definedName name="土建60004" localSheetId="10">#REF!</definedName>
    <definedName name="土建60005" localSheetId="10">#REF!</definedName>
    <definedName name="土建60006" localSheetId="10">#REF!</definedName>
    <definedName name="土建60007" localSheetId="10">#REF!</definedName>
    <definedName name="土建60008" localSheetId="10">#REF!</definedName>
    <definedName name="土建60009" localSheetId="10">#REF!</definedName>
    <definedName name="土建60010" localSheetId="10">#REF!</definedName>
    <definedName name="土建60011" localSheetId="10">#REF!</definedName>
    <definedName name="土建60012" localSheetId="10">#REF!</definedName>
    <definedName name="土建60013" localSheetId="10">#REF!</definedName>
    <definedName name="土建60014" localSheetId="10">#REF!</definedName>
    <definedName name="土建60015" localSheetId="10">#REF!</definedName>
    <definedName name="土建60016" localSheetId="10">#REF!</definedName>
    <definedName name="土建60017" localSheetId="10">#REF!</definedName>
    <definedName name="土建60018" localSheetId="10">#REF!</definedName>
    <definedName name="土建60019" localSheetId="10">#REF!</definedName>
    <definedName name="土建60020" localSheetId="10">#REF!</definedName>
    <definedName name="土建60021" localSheetId="10">#REF!</definedName>
    <definedName name="土建60022" localSheetId="10">#REF!</definedName>
    <definedName name="土建60023" localSheetId="10">#REF!</definedName>
    <definedName name="土建60024" localSheetId="10">#REF!</definedName>
    <definedName name="土建60025" localSheetId="10">#REF!</definedName>
    <definedName name="土建60026" localSheetId="10">#REF!</definedName>
    <definedName name="土建60027" localSheetId="10">#REF!</definedName>
    <definedName name="土建60028" localSheetId="10">#REF!</definedName>
    <definedName name="土建60029" localSheetId="10">#REF!</definedName>
    <definedName name="土建60030" localSheetId="10">#REF!</definedName>
    <definedName name="土建60031" localSheetId="10">#REF!</definedName>
    <definedName name="土建60032" localSheetId="10">#REF!</definedName>
    <definedName name="土建60033" localSheetId="10">#REF!</definedName>
    <definedName name="土建60034" localSheetId="10">#REF!</definedName>
    <definedName name="土建60035" localSheetId="10">#REF!</definedName>
    <definedName name="土建60036" localSheetId="10">#REF!</definedName>
    <definedName name="土建60037" localSheetId="10">#REF!</definedName>
    <definedName name="土建60038" localSheetId="10">#REF!</definedName>
    <definedName name="土建60039" localSheetId="10">#REF!</definedName>
    <definedName name="土建60040" localSheetId="10">#REF!</definedName>
    <definedName name="土建60041" localSheetId="10">#REF!</definedName>
    <definedName name="土建60042" localSheetId="10">#REF!</definedName>
    <definedName name="土建60043" localSheetId="10">#REF!</definedName>
    <definedName name="土建60044" localSheetId="10">#REF!</definedName>
    <definedName name="土建60045" localSheetId="10">#REF!</definedName>
    <definedName name="土建60046" localSheetId="10">#REF!</definedName>
    <definedName name="土建60047" localSheetId="10">#REF!</definedName>
    <definedName name="土建60048" localSheetId="10">#REF!</definedName>
    <definedName name="土建60049" localSheetId="10">#REF!</definedName>
    <definedName name="土建60050" localSheetId="10">#REF!</definedName>
    <definedName name="土建60051" localSheetId="10">#REF!</definedName>
    <definedName name="土建60052" localSheetId="10">#REF!</definedName>
    <definedName name="土建60053" localSheetId="10">#REF!</definedName>
    <definedName name="土建60054" localSheetId="10">#REF!</definedName>
    <definedName name="土建60055" localSheetId="10">#REF!</definedName>
    <definedName name="土建60056" localSheetId="10">#REF!</definedName>
    <definedName name="土建60057" localSheetId="10">#REF!</definedName>
    <definedName name="土建60058" localSheetId="10">#REF!</definedName>
    <definedName name="土建60059" localSheetId="10">#REF!</definedName>
    <definedName name="土建60060" localSheetId="10">#REF!</definedName>
    <definedName name="土建60061" localSheetId="10">#REF!</definedName>
    <definedName name="土建60062" localSheetId="10">#REF!</definedName>
    <definedName name="土建60063" localSheetId="10">#REF!</definedName>
    <definedName name="土建60064" localSheetId="10">#REF!</definedName>
    <definedName name="土建60065" localSheetId="10">#REF!</definedName>
    <definedName name="土建60066" localSheetId="10">#REF!</definedName>
    <definedName name="土建60067" localSheetId="10">#REF!</definedName>
    <definedName name="土建60068" localSheetId="10">#REF!</definedName>
    <definedName name="土建60069" localSheetId="10">#REF!</definedName>
    <definedName name="土建60070" localSheetId="10">#REF!</definedName>
    <definedName name="土建60071" localSheetId="10">#REF!</definedName>
    <definedName name="土建60072" localSheetId="10">#REF!</definedName>
    <definedName name="土建60073" localSheetId="10">#REF!</definedName>
    <definedName name="土建60074" localSheetId="10">#REF!</definedName>
    <definedName name="土建60075" localSheetId="10">#REF!</definedName>
    <definedName name="土建60076" localSheetId="10">#REF!</definedName>
    <definedName name="土建60077" localSheetId="10">#REF!</definedName>
    <definedName name="土建70001" localSheetId="10">#REF!</definedName>
    <definedName name="土建70002" localSheetId="10">#REF!</definedName>
    <definedName name="土建70003" localSheetId="10">#REF!</definedName>
    <definedName name="土建70004" localSheetId="10">#REF!</definedName>
    <definedName name="土建70005" localSheetId="10">#REF!</definedName>
    <definedName name="土建70006" localSheetId="10">#REF!</definedName>
    <definedName name="土建70007" localSheetId="10">#REF!</definedName>
    <definedName name="土建70008" localSheetId="10">#REF!</definedName>
    <definedName name="土建70009" localSheetId="10">#REF!</definedName>
    <definedName name="土建70010" localSheetId="10">#REF!</definedName>
    <definedName name="土建70011" localSheetId="10">#REF!</definedName>
    <definedName name="土建70012" localSheetId="10">#REF!</definedName>
    <definedName name="土建70013" localSheetId="10">#REF!</definedName>
    <definedName name="土建70014" localSheetId="10">#REF!</definedName>
    <definedName name="土建70015" localSheetId="10">#REF!</definedName>
    <definedName name="土建70016" localSheetId="10">#REF!</definedName>
    <definedName name="土建70017" localSheetId="10">#REF!</definedName>
    <definedName name="土建70018" localSheetId="10">#REF!</definedName>
    <definedName name="土建70019" localSheetId="10">#REF!</definedName>
    <definedName name="土建70020" localSheetId="10">#REF!</definedName>
    <definedName name="土建70021" localSheetId="10">#REF!</definedName>
    <definedName name="土建70022" localSheetId="10">#REF!</definedName>
    <definedName name="土建70023" localSheetId="10">#REF!</definedName>
    <definedName name="土建70024" localSheetId="10">#REF!</definedName>
    <definedName name="土建70025" localSheetId="10">#REF!</definedName>
    <definedName name="土建70026" localSheetId="10">#REF!</definedName>
    <definedName name="土建70027" localSheetId="10">#REF!</definedName>
    <definedName name="土建80001" localSheetId="10">#REF!</definedName>
    <definedName name="土建80002" localSheetId="10">#REF!</definedName>
    <definedName name="土建80003" localSheetId="10">#REF!</definedName>
    <definedName name="土建80004" localSheetId="10">#REF!</definedName>
    <definedName name="土建80005" localSheetId="10">#REF!</definedName>
    <definedName name="土建80006" localSheetId="10">#REF!</definedName>
    <definedName name="土建80007" localSheetId="10">#REF!</definedName>
    <definedName name="土建80008" localSheetId="10">#REF!</definedName>
    <definedName name="土建80009" localSheetId="10">#REF!</definedName>
    <definedName name="土建80010" localSheetId="10">#REF!</definedName>
    <definedName name="土建80011" localSheetId="10">#REF!</definedName>
    <definedName name="土建80012" localSheetId="10">#REF!</definedName>
    <definedName name="土建80013" localSheetId="10">#REF!</definedName>
    <definedName name="土建80014" localSheetId="10">#REF!</definedName>
    <definedName name="土建80015" localSheetId="10">#REF!</definedName>
    <definedName name="土建80016" localSheetId="10">#REF!</definedName>
    <definedName name="土建80017" localSheetId="10">#REF!</definedName>
    <definedName name="椭圆形浴缸" localSheetId="10">#REF!</definedName>
    <definedName name="外委加工.dbf" localSheetId="10">#REF!</definedName>
    <definedName name="卫地" localSheetId="10">#REF!</definedName>
    <definedName name="卫墙" localSheetId="10">#REF!</definedName>
    <definedName name="卫生间_厨房排水管件安装接驳" localSheetId="10">#REF!</definedName>
    <definedName name="卫生间防水东方雨虹" localSheetId="10">#REF!</definedName>
    <definedName name="卫生间搁物台" localSheetId="10">#REF!</definedName>
    <definedName name="卫生间镜柜" localSheetId="10">#REF!</definedName>
    <definedName name="西班牙米黄" localSheetId="10">#REF!</definedName>
    <definedName name="洗手盆及龙头" localSheetId="10">#REF!</definedName>
    <definedName name="洗手盆台面石材安装人工含铁架" localSheetId="10">#REF!</definedName>
    <definedName name="洗手盆位开孔磨斜边及粘洗手盆" localSheetId="10">#REF!</definedName>
    <definedName name="洗手台担水线" localSheetId="10">#REF!</definedName>
    <definedName name="系数" localSheetId="10">#REF!</definedName>
    <definedName name="下限" localSheetId="10">#REF!</definedName>
    <definedName name="线管20" localSheetId="10">#REF!</definedName>
    <definedName name="线管25" localSheetId="10">#REF!</definedName>
    <definedName name="消防栓暗门骨架人工" localSheetId="10">#REF!</definedName>
    <definedName name="新西米" localSheetId="10">#REF!</definedName>
    <definedName name="新西米门套鞋" localSheetId="10">#REF!</definedName>
    <definedName name="檐口大样１" localSheetId="10">#REF!</definedName>
    <definedName name="验收前公区天花安装人工" localSheetId="10">#REF!</definedName>
    <definedName name="阳台排水沟" localSheetId="10">#REF!</definedName>
    <definedName name="阳台陶粒" localSheetId="10">#REF!</definedName>
    <definedName name="艺术墙纸" localSheetId="10">#REF!</definedName>
    <definedName name="英国棕" localSheetId="10">#REF!</definedName>
    <definedName name="英国棕门套鞋" localSheetId="10">#REF!</definedName>
    <definedName name="应急灯蓄电池" localSheetId="10">#REF!</definedName>
    <definedName name="硬扪皮" localSheetId="10">#REF!</definedName>
    <definedName name="油漆人工" localSheetId="10">#REF!</definedName>
    <definedName name="浴缸安人工" localSheetId="10">#REF!</definedName>
    <definedName name="浴缸龙头人工" localSheetId="10">#REF!</definedName>
    <definedName name="浴缸位开孔磨斜边及粘洗手盆" localSheetId="10">#REF!</definedName>
    <definedName name="园建工程量" localSheetId="10">OFFSET(#REF!,,,COUNTA(#REF!),1)</definedName>
    <definedName name="云石胶" localSheetId="10">#REF!</definedName>
    <definedName name="造型天花安装人工" localSheetId="10">#REF!</definedName>
    <definedName name="增补清单1" localSheetId="10">#REF!</definedName>
    <definedName name="增值税率1" localSheetId="10">#REF!</definedName>
    <definedName name="长毛仿牛皮地毯" localSheetId="10">#REF!</definedName>
    <definedName name="长毛浅色地毯" localSheetId="10">#REF!</definedName>
    <definedName name="柱2" localSheetId="10">#REF!</definedName>
    <definedName name="柱2数量" localSheetId="10">#REF!</definedName>
    <definedName name="柱3" localSheetId="10">#REF!</definedName>
    <definedName name="柱3数量" localSheetId="10">#REF!</definedName>
    <definedName name="柱4" localSheetId="10">#REF!</definedName>
    <definedName name="柱4数量" localSheetId="10">#REF!</definedName>
    <definedName name="转换层_公区现浇砼" localSheetId="10">#REF!</definedName>
    <definedName name="紫色艺术墙纸" localSheetId="10">#REF!</definedName>
    <definedName name="综合费1" localSheetId="10">#REF!</definedName>
    <definedName name="棕色皮软包" localSheetId="10">#REF!</definedName>
    <definedName name="足地" localSheetId="10">#REF!</definedName>
    <definedName name="最小锚固长度5" localSheetId="10">#REF!</definedName>
    <definedName name="座便器" localSheetId="10">#REF!</definedName>
    <definedName name="采暖40011" localSheetId="10">#REF!</definedName>
    <definedName name="采暖40012" localSheetId="10">#REF!</definedName>
    <definedName name="采暖40021" localSheetId="10">#REF!</definedName>
    <definedName name="给水10011" localSheetId="10">#REF!</definedName>
    <definedName name="给水10012" localSheetId="10">#REF!</definedName>
    <definedName name="给水10013" localSheetId="10">#REF!</definedName>
    <definedName name="给水1001A" localSheetId="10">#REF!</definedName>
    <definedName name="给水10021" localSheetId="10">#REF!</definedName>
    <definedName name="给水10022" localSheetId="10">#REF!</definedName>
    <definedName name="给水10031" localSheetId="10">#REF!</definedName>
    <definedName name="给水10032" localSheetId="10">#REF!</definedName>
    <definedName name="给水10041" localSheetId="10">#REF!</definedName>
    <definedName name="给水10042" localSheetId="10">#REF!</definedName>
    <definedName name="给水10051" localSheetId="10">#REF!</definedName>
    <definedName name="给水10052" localSheetId="10">#REF!</definedName>
    <definedName name="给水10081" localSheetId="10">#REF!</definedName>
    <definedName name="给水10082" localSheetId="10">#REF!</definedName>
    <definedName name="给水10091" localSheetId="10">#REF!</definedName>
    <definedName name="给水10092" localSheetId="10">#REF!</definedName>
    <definedName name="给水10101" localSheetId="10">#REF!</definedName>
    <definedName name="给水10102" localSheetId="10">#REF!</definedName>
    <definedName name="给水10111" localSheetId="10">#REF!</definedName>
    <definedName name="给水10112" localSheetId="10">#REF!</definedName>
    <definedName name="给水10121" localSheetId="10">#REF!</definedName>
    <definedName name="给水10122" localSheetId="10">#REF!</definedName>
    <definedName name="给水10151" localSheetId="10">#REF!</definedName>
    <definedName name="给水10152" localSheetId="10">#REF!</definedName>
    <definedName name="给水10161" localSheetId="10">#REF!</definedName>
    <definedName name="给水10162" localSheetId="10">#REF!</definedName>
    <definedName name="给水10171" localSheetId="10">#REF!</definedName>
    <definedName name="给水10172" localSheetId="10">#REF!</definedName>
    <definedName name="给水10181" localSheetId="10">#REF!</definedName>
    <definedName name="给水10182" localSheetId="10">#REF!</definedName>
    <definedName name="给水10201" localSheetId="10">#REF!</definedName>
    <definedName name="给水10202" localSheetId="10">#REF!</definedName>
    <definedName name="给水10211" localSheetId="10">#REF!</definedName>
    <definedName name="给水10212" localSheetId="10">#REF!</definedName>
    <definedName name="给水10221" localSheetId="10">#REF!</definedName>
    <definedName name="给水10222" localSheetId="10">#REF!</definedName>
    <definedName name="给水10231" localSheetId="10">#REF!</definedName>
    <definedName name="给水10232" localSheetId="10">#REF!</definedName>
    <definedName name="给水10241" localSheetId="10">#REF!</definedName>
    <definedName name="给水10242" localSheetId="10">#REF!</definedName>
    <definedName name="给水10251" localSheetId="10">#REF!</definedName>
    <definedName name="给水10252" localSheetId="10">#REF!</definedName>
    <definedName name="给水10261" localSheetId="10">#REF!</definedName>
    <definedName name="给水10262" localSheetId="10">#REF!</definedName>
    <definedName name="给水10271" localSheetId="10">#REF!</definedName>
    <definedName name="给水10272" localSheetId="10">#REF!</definedName>
    <definedName name="给水10281" localSheetId="10">#REF!</definedName>
    <definedName name="给水10282" localSheetId="10">#REF!</definedName>
    <definedName name="给水10291" localSheetId="10">#REF!</definedName>
    <definedName name="给水10292" localSheetId="10">#REF!</definedName>
    <definedName name="给水10301" localSheetId="10">#REF!</definedName>
    <definedName name="给水10302" localSheetId="10">#REF!</definedName>
    <definedName name="给水10311" localSheetId="10">#REF!</definedName>
    <definedName name="给水10312" localSheetId="10">#REF!</definedName>
    <definedName name="给水10321" localSheetId="10">#REF!</definedName>
    <definedName name="给水10322" localSheetId="10">#REF!</definedName>
    <definedName name="给水10331" localSheetId="10">#REF!</definedName>
    <definedName name="给水10332" localSheetId="10">#REF!</definedName>
    <definedName name="给水10341" localSheetId="10">#REF!</definedName>
    <definedName name="给水10342" localSheetId="10">#REF!</definedName>
    <definedName name="给水10351" localSheetId="10">#REF!</definedName>
    <definedName name="给水10352" localSheetId="10">#REF!</definedName>
    <definedName name="给水10361" localSheetId="10">#REF!</definedName>
    <definedName name="给水10362" localSheetId="10">#REF!</definedName>
    <definedName name="给水10371" localSheetId="10">#REF!</definedName>
    <definedName name="给水10372" localSheetId="10">#REF!</definedName>
    <definedName name="给水10381" localSheetId="10">#REF!</definedName>
    <definedName name="给水10382" localSheetId="10">#REF!</definedName>
    <definedName name="给水10391" localSheetId="10">#REF!</definedName>
    <definedName name="给水10392" localSheetId="10">#REF!</definedName>
    <definedName name="给水10401" localSheetId="10">#REF!</definedName>
    <definedName name="给水10402" localSheetId="10">#REF!</definedName>
    <definedName name="给水10411" localSheetId="10">#REF!</definedName>
    <definedName name="给水10412" localSheetId="10">#REF!</definedName>
    <definedName name="给水10421" localSheetId="10">#REF!</definedName>
    <definedName name="给水10422" localSheetId="10">#REF!</definedName>
    <definedName name="给水10431" localSheetId="10">#REF!</definedName>
    <definedName name="给水10432" localSheetId="10">#REF!</definedName>
    <definedName name="给水10441" localSheetId="10">#REF!</definedName>
    <definedName name="给水10442" localSheetId="10">#REF!</definedName>
    <definedName name="给水10451" localSheetId="10">#REF!</definedName>
    <definedName name="给水10452" localSheetId="10">#REF!</definedName>
    <definedName name="给水10461" localSheetId="10">#REF!</definedName>
    <definedName name="给水10462" localSheetId="10">#REF!</definedName>
    <definedName name="给水10471" localSheetId="10">#REF!</definedName>
    <definedName name="给水10472" localSheetId="10">#REF!</definedName>
    <definedName name="给水10481" localSheetId="10">#REF!</definedName>
    <definedName name="给水10482" localSheetId="10">#REF!</definedName>
    <definedName name="给水10491" localSheetId="10">#REF!</definedName>
    <definedName name="给水10492" localSheetId="10">#REF!</definedName>
    <definedName name="给水10501" localSheetId="10">#REF!</definedName>
    <definedName name="给水10502" localSheetId="10">#REF!</definedName>
    <definedName name="给水10511" localSheetId="10">#REF!</definedName>
    <definedName name="给水10512" localSheetId="10">#REF!</definedName>
    <definedName name="给水10521" localSheetId="10">#REF!</definedName>
    <definedName name="给水10522" localSheetId="10">#REF!</definedName>
    <definedName name="给水10531" localSheetId="10">#REF!</definedName>
    <definedName name="给水10532" localSheetId="10">#REF!</definedName>
    <definedName name="给水10541" localSheetId="10">#REF!</definedName>
    <definedName name="给水10542" localSheetId="10">#REF!</definedName>
    <definedName name="给水10551" localSheetId="10">#REF!</definedName>
    <definedName name="给水10552" localSheetId="10">#REF!</definedName>
    <definedName name="给水10561" localSheetId="10">#REF!</definedName>
    <definedName name="给水10562" localSheetId="10">#REF!</definedName>
    <definedName name="给水10571" localSheetId="10">#REF!</definedName>
    <definedName name="给水10572" localSheetId="10">#REF!</definedName>
    <definedName name="给水10581" localSheetId="10">#REF!</definedName>
    <definedName name="给水10582" localSheetId="10">#REF!</definedName>
    <definedName name="给水10591" localSheetId="10">#REF!</definedName>
    <definedName name="给水10592" localSheetId="10">#REF!</definedName>
    <definedName name="给水10601" localSheetId="10">#REF!</definedName>
    <definedName name="给水10602" localSheetId="10">#REF!</definedName>
    <definedName name="给水10611" localSheetId="10">#REF!</definedName>
    <definedName name="给水10612" localSheetId="10">#REF!</definedName>
    <definedName name="给水10621" localSheetId="10">#REF!</definedName>
    <definedName name="给水10622" localSheetId="10">#REF!</definedName>
    <definedName name="给水10631" localSheetId="10">#REF!</definedName>
    <definedName name="给水10632" localSheetId="10">#REF!</definedName>
    <definedName name="给水10641" localSheetId="10">#REF!</definedName>
    <definedName name="给水10642" localSheetId="10">#REF!</definedName>
    <definedName name="给水10651" localSheetId="10">#REF!</definedName>
    <definedName name="给水10652" localSheetId="10">#REF!</definedName>
    <definedName name="给水10661" localSheetId="10">#REF!</definedName>
    <definedName name="给水10662" localSheetId="10">#REF!</definedName>
    <definedName name="给水10671" localSheetId="10">#REF!</definedName>
    <definedName name="给水10672" localSheetId="10">#REF!</definedName>
    <definedName name="给水10681" localSheetId="10">#REF!</definedName>
    <definedName name="给水10682" localSheetId="10">#REF!</definedName>
    <definedName name="给水10691" localSheetId="10">#REF!</definedName>
    <definedName name="给水10692" localSheetId="10">#REF!</definedName>
    <definedName name="给水10701" localSheetId="10">#REF!</definedName>
    <definedName name="给水10702" localSheetId="10">#REF!</definedName>
    <definedName name="给水10711" localSheetId="10">#REF!</definedName>
    <definedName name="给水10712" localSheetId="10">#REF!</definedName>
    <definedName name="给水10721" localSheetId="10">#REF!</definedName>
    <definedName name="给水10722" localSheetId="10">#REF!</definedName>
    <definedName name="给水10731" localSheetId="10">#REF!</definedName>
    <definedName name="给水10732" localSheetId="10">#REF!</definedName>
    <definedName name="给水10741" localSheetId="10">#REF!</definedName>
    <definedName name="给水10742" localSheetId="10">#REF!</definedName>
    <definedName name="给水10751" localSheetId="10">#REF!</definedName>
    <definedName name="给水10752" localSheetId="10">#REF!</definedName>
    <definedName name="给水10761" localSheetId="10">#REF!</definedName>
    <definedName name="给水10762" localSheetId="10">#REF!</definedName>
    <definedName name="给水10771" localSheetId="10">#REF!</definedName>
    <definedName name="给水10772" localSheetId="10">#REF!</definedName>
    <definedName name="给水10781" localSheetId="10">#REF!</definedName>
    <definedName name="给水10782" localSheetId="10">#REF!</definedName>
    <definedName name="给水10791" localSheetId="10">#REF!</definedName>
    <definedName name="给水10792" localSheetId="10">#REF!</definedName>
    <definedName name="给水10801" localSheetId="10">#REF!</definedName>
    <definedName name="给水10802" localSheetId="10">#REF!</definedName>
    <definedName name="给水10811" localSheetId="10">#REF!</definedName>
    <definedName name="给水10812" localSheetId="10">#REF!</definedName>
    <definedName name="给水10821" localSheetId="10">#REF!</definedName>
    <definedName name="给水10822" localSheetId="10">#REF!</definedName>
    <definedName name="给水10831" localSheetId="10">#REF!</definedName>
    <definedName name="给水10832" localSheetId="10">#REF!</definedName>
    <definedName name="给水10841" localSheetId="10">#REF!</definedName>
    <definedName name="给水10842" localSheetId="10">#REF!</definedName>
    <definedName name="给水10851" localSheetId="10">#REF!</definedName>
    <definedName name="给水10852" localSheetId="10">#REF!</definedName>
    <definedName name="给水10861" localSheetId="10">#REF!</definedName>
    <definedName name="给水10862" localSheetId="10">#REF!</definedName>
    <definedName name="给水10871" localSheetId="10">#REF!</definedName>
    <definedName name="给水10872" localSheetId="10">#REF!</definedName>
    <definedName name="给水10881" localSheetId="10">#REF!</definedName>
    <definedName name="给水10882" localSheetId="10">#REF!</definedName>
    <definedName name="给水10891" localSheetId="10">#REF!</definedName>
    <definedName name="给水10892" localSheetId="10">#REF!</definedName>
    <definedName name="给水10901" localSheetId="10">#REF!</definedName>
    <definedName name="给水10902" localSheetId="10">#REF!</definedName>
    <definedName name="给水10911" localSheetId="10">#REF!</definedName>
    <definedName name="给水10912" localSheetId="10">#REF!</definedName>
    <definedName name="给水10921" localSheetId="10">#REF!</definedName>
    <definedName name="给水10922" localSheetId="10">#REF!</definedName>
    <definedName name="给水10931" localSheetId="10">#REF!</definedName>
    <definedName name="给水10932" localSheetId="10">#REF!</definedName>
    <definedName name="给水10941" localSheetId="10">#REF!</definedName>
    <definedName name="给水10942" localSheetId="10">#REF!</definedName>
    <definedName name="给水10951" localSheetId="10">#REF!</definedName>
    <definedName name="给水10952" localSheetId="10">#REF!</definedName>
    <definedName name="给水10961" localSheetId="10">#REF!</definedName>
    <definedName name="给水10962" localSheetId="10">#REF!</definedName>
    <definedName name="给水10971" localSheetId="10">#REF!</definedName>
    <definedName name="给水10972" localSheetId="10">#REF!</definedName>
    <definedName name="给水10981" localSheetId="10">#REF!</definedName>
    <definedName name="给水10982" localSheetId="10">#REF!</definedName>
    <definedName name="给水10991" localSheetId="10">#REF!</definedName>
    <definedName name="给水10992" localSheetId="10">#REF!</definedName>
    <definedName name="给水11001" localSheetId="10">#REF!</definedName>
    <definedName name="给水11002" localSheetId="10">#REF!</definedName>
    <definedName name="给水11011" localSheetId="10">#REF!</definedName>
    <definedName name="给水11012" localSheetId="10">#REF!</definedName>
    <definedName name="给水11021" localSheetId="10">#REF!</definedName>
    <definedName name="给水11022" localSheetId="10">#REF!</definedName>
    <definedName name="给水11031" localSheetId="10">#REF!</definedName>
    <definedName name="给水11032" localSheetId="10">#REF!</definedName>
    <definedName name="给水11041" localSheetId="10">#REF!</definedName>
    <definedName name="给水11042" localSheetId="10">#REF!</definedName>
    <definedName name="给水11101" localSheetId="10">#REF!</definedName>
    <definedName name="给水11102" localSheetId="10">#REF!</definedName>
    <definedName name="给水11111" localSheetId="10">#REF!</definedName>
    <definedName name="给水11112" localSheetId="10">#REF!</definedName>
    <definedName name="给水11121" localSheetId="10">#REF!</definedName>
    <definedName name="给水11122" localSheetId="10">#REF!</definedName>
    <definedName name="给水11131" localSheetId="10">#REF!</definedName>
    <definedName name="给水11132" localSheetId="10">#REF!</definedName>
    <definedName name="给水11141" localSheetId="10">#REF!</definedName>
    <definedName name="给水11142" localSheetId="10">#REF!</definedName>
    <definedName name="给水11151" localSheetId="10">#REF!</definedName>
    <definedName name="给水11152" localSheetId="10">#REF!</definedName>
    <definedName name="给水11161" localSheetId="10">#REF!</definedName>
    <definedName name="给水11162" localSheetId="10">#REF!</definedName>
    <definedName name="给水11171" localSheetId="10">#REF!</definedName>
    <definedName name="给水11172" localSheetId="10">#REF!</definedName>
    <definedName name="给水11181" localSheetId="10">#REF!</definedName>
    <definedName name="给水11182" localSheetId="10">#REF!</definedName>
    <definedName name="给水11191" localSheetId="10">#REF!</definedName>
    <definedName name="给水11192" localSheetId="10">#REF!</definedName>
    <definedName name="给水补0011" localSheetId="10">#REF!</definedName>
    <definedName name="给水补0012" localSheetId="10">#REF!</definedName>
    <definedName name="污水20011" localSheetId="10">#REF!</definedName>
    <definedName name="污水20012" localSheetId="10">#REF!</definedName>
    <definedName name="污水20021" localSheetId="10">#REF!</definedName>
    <definedName name="污水20022" localSheetId="10">#REF!</definedName>
    <definedName name="污水20031" localSheetId="10">#REF!</definedName>
    <definedName name="污水20032" localSheetId="10">#REF!</definedName>
    <definedName name="污水20041" localSheetId="10">#REF!</definedName>
    <definedName name="污水20042" localSheetId="10">#REF!</definedName>
    <definedName name="污水20051" localSheetId="10">#REF!</definedName>
    <definedName name="污水20052" localSheetId="10">#REF!</definedName>
    <definedName name="污水20061" localSheetId="10">#REF!</definedName>
    <definedName name="污水20062" localSheetId="10">#REF!</definedName>
    <definedName name="污水20071" localSheetId="10">#REF!</definedName>
    <definedName name="污水20072" localSheetId="10">#REF!</definedName>
    <definedName name="污水20081" localSheetId="10">#REF!</definedName>
    <definedName name="污水20082" localSheetId="10">#REF!</definedName>
    <definedName name="污水20091" localSheetId="10">#REF!</definedName>
    <definedName name="污水20092" localSheetId="10">#REF!</definedName>
    <definedName name="污水20101" localSheetId="10">#REF!</definedName>
    <definedName name="污水20102" localSheetId="10">#REF!</definedName>
    <definedName name="污水20111" localSheetId="10">#REF!</definedName>
    <definedName name="污水20112" localSheetId="10">#REF!</definedName>
    <definedName name="污水20121" localSheetId="10">#REF!</definedName>
    <definedName name="污水20122" localSheetId="10">#REF!</definedName>
    <definedName name="污水20131" localSheetId="10">#REF!</definedName>
    <definedName name="污水20132" localSheetId="10">#REF!</definedName>
    <definedName name="污水20141" localSheetId="10">#REF!</definedName>
    <definedName name="污水20142" localSheetId="10">#REF!</definedName>
    <definedName name="污水20151" localSheetId="10">#REF!</definedName>
    <definedName name="污水20152" localSheetId="10">#REF!</definedName>
    <definedName name="污水20161" localSheetId="10">#REF!</definedName>
    <definedName name="污水20162" localSheetId="10">#REF!</definedName>
    <definedName name="污水20171" localSheetId="10">#REF!</definedName>
    <definedName name="污水20172" localSheetId="10">#REF!</definedName>
    <definedName name="污水20181" localSheetId="10">#REF!</definedName>
    <definedName name="污水20182" localSheetId="10">#REF!</definedName>
    <definedName name="污水20191" localSheetId="10">#REF!</definedName>
    <definedName name="污水20192" localSheetId="10">#REF!</definedName>
    <definedName name="污水20201" localSheetId="10">#REF!</definedName>
    <definedName name="污水20202" localSheetId="10">#REF!</definedName>
    <definedName name="污水20211" localSheetId="10">#REF!</definedName>
    <definedName name="污水20212" localSheetId="10">#REF!</definedName>
    <definedName name="污水20221" localSheetId="10">#REF!</definedName>
    <definedName name="污水20222" localSheetId="10">#REF!</definedName>
    <definedName name="污水20231" localSheetId="10">#REF!</definedName>
    <definedName name="污水20232" localSheetId="10">#REF!</definedName>
    <definedName name="污水20241" localSheetId="10">#REF!</definedName>
    <definedName name="污水20242" localSheetId="10">#REF!</definedName>
    <definedName name="污水20251" localSheetId="10">#REF!</definedName>
    <definedName name="污水20252" localSheetId="10">#REF!</definedName>
    <definedName name="污水20261" localSheetId="10">#REF!</definedName>
    <definedName name="污水20262" localSheetId="10">#REF!</definedName>
    <definedName name="污水20271" localSheetId="10">#REF!</definedName>
    <definedName name="污水20272" localSheetId="10">#REF!</definedName>
    <definedName name="污水20281" localSheetId="10">#REF!</definedName>
    <definedName name="污水20282" localSheetId="10">#REF!</definedName>
    <definedName name="污水20291" localSheetId="10">#REF!</definedName>
    <definedName name="污水20292" localSheetId="10">#REF!</definedName>
    <definedName name="污水20301" localSheetId="10">#REF!</definedName>
    <definedName name="污水20302" localSheetId="10">#REF!</definedName>
    <definedName name="污水20311" localSheetId="10">#REF!</definedName>
    <definedName name="污水20312" localSheetId="10">#REF!</definedName>
    <definedName name="污水20321" localSheetId="10">#REF!</definedName>
    <definedName name="污水20322" localSheetId="10">#REF!</definedName>
    <definedName name="污水20331" localSheetId="10">#REF!</definedName>
    <definedName name="污水20332" localSheetId="10">#REF!</definedName>
    <definedName name="污水20341" localSheetId="10">#REF!</definedName>
    <definedName name="污水20342" localSheetId="10">#REF!</definedName>
    <definedName name="污水20351" localSheetId="10">#REF!</definedName>
    <definedName name="污水20352" localSheetId="10">#REF!</definedName>
    <definedName name="污水20361" localSheetId="10">#REF!</definedName>
    <definedName name="污水20362" localSheetId="10">#REF!</definedName>
    <definedName name="污水20371" localSheetId="10">#REF!</definedName>
    <definedName name="污水20372" localSheetId="10">#REF!</definedName>
    <definedName name="污水20381" localSheetId="10">#REF!</definedName>
    <definedName name="污水20382" localSheetId="10">#REF!</definedName>
    <definedName name="污水20391" localSheetId="10">#REF!</definedName>
    <definedName name="污水20392" localSheetId="10">#REF!</definedName>
    <definedName name="污水20401" localSheetId="10">#REF!</definedName>
    <definedName name="污水20402" localSheetId="10">#REF!</definedName>
    <definedName name="污水20411" localSheetId="10">#REF!</definedName>
    <definedName name="污水20412" localSheetId="10">#REF!</definedName>
    <definedName name="污水20421" localSheetId="10">#REF!</definedName>
    <definedName name="污水20422" localSheetId="10">#REF!</definedName>
    <definedName name="污水20431" localSheetId="10">#REF!</definedName>
    <definedName name="污水20432" localSheetId="10">#REF!</definedName>
    <definedName name="污水20441" localSheetId="10">#REF!</definedName>
    <definedName name="污水20442" localSheetId="10">#REF!</definedName>
    <definedName name="污水补0011" localSheetId="10">#REF!</definedName>
    <definedName name="污水补0012" localSheetId="10">#REF!</definedName>
    <definedName name="污水补0021" localSheetId="10">#REF!</definedName>
    <definedName name="污水补0022" localSheetId="10">#REF!</definedName>
    <definedName name="污水补0031" localSheetId="10">#REF!</definedName>
    <definedName name="污水补0032" localSheetId="10">#REF!</definedName>
    <definedName name="雨水30011" localSheetId="10">#REF!</definedName>
    <definedName name="雨水30012" localSheetId="10">#REF!</definedName>
    <definedName name="雨水30021" localSheetId="10">#REF!</definedName>
    <definedName name="雨水30022" localSheetId="10">#REF!</definedName>
    <definedName name="雨水30031" localSheetId="10">#REF!</definedName>
    <definedName name="雨水30032" localSheetId="10">#REF!</definedName>
    <definedName name="雨水30041" localSheetId="10">#REF!</definedName>
    <definedName name="雨水30042" localSheetId="10">#REF!</definedName>
    <definedName name="雨水30051" localSheetId="10">#REF!</definedName>
    <definedName name="雨水30052" localSheetId="10">#REF!</definedName>
    <definedName name="雨水30061" localSheetId="10">#REF!</definedName>
    <definedName name="雨水30062" localSheetId="10">#REF!</definedName>
    <definedName name="雨水30071" localSheetId="10">#REF!</definedName>
    <definedName name="雨水30072" localSheetId="10">#REF!</definedName>
    <definedName name="雨水30081" localSheetId="10">#REF!</definedName>
    <definedName name="雨水30082" localSheetId="10">#REF!</definedName>
    <definedName name="雨水30091" localSheetId="10">#REF!</definedName>
    <definedName name="雨水30092" localSheetId="10">#REF!</definedName>
    <definedName name="雨水30101" localSheetId="10">#REF!</definedName>
    <definedName name="雨水30102" localSheetId="10">#REF!</definedName>
    <definedName name="雨水30111" localSheetId="10">#REF!</definedName>
    <definedName name="雨水30112" localSheetId="10">#REF!</definedName>
    <definedName name="雨水30121" localSheetId="10">#REF!</definedName>
    <definedName name="雨水30122" localSheetId="10">#REF!</definedName>
    <definedName name="雨水30131" localSheetId="10">#REF!</definedName>
    <definedName name="雨水30132" localSheetId="10">#REF!</definedName>
    <definedName name="雨水30141" localSheetId="10">#REF!</definedName>
    <definedName name="雨水30142" localSheetId="10">#REF!</definedName>
    <definedName name="雨水30151" localSheetId="10">#REF!</definedName>
    <definedName name="雨水30152" localSheetId="10">#REF!</definedName>
    <definedName name="雨水30161" localSheetId="10">#REF!</definedName>
    <definedName name="雨水30162" localSheetId="10">#REF!</definedName>
    <definedName name="施工" localSheetId="10">#REF!</definedName>
    <definedName name="、" localSheetId="10">[1]甲指乙供材料报价表!#REF!</definedName>
    <definedName name="_Fill" localSheetId="10" hidden="1">[3]eqpmad2!#REF!</definedName>
    <definedName name="ABC" localSheetId="10">[1]甲指乙供材料报价表!#REF!</definedName>
    <definedName name="砼10" localSheetId="10">[1]甲指乙供材料报价表!#REF!</definedName>
    <definedName name="砼15" localSheetId="10">[1]甲指乙供材料报价表!#REF!</definedName>
    <definedName name="砼20" localSheetId="10">[1]甲指乙供材料报价表!#REF!</definedName>
    <definedName name="砼25" localSheetId="10">[1]甲指乙供材料报价表!#REF!</definedName>
    <definedName name="砼30" localSheetId="10">[1]甲指乙供材料报价表!#REF!</definedName>
    <definedName name="砼35" localSheetId="10">[1]甲指乙供材料报价表!#REF!</definedName>
    <definedName name="砼40" localSheetId="10">[1]甲指乙供材料报价表!#REF!</definedName>
    <definedName name="砼45" localSheetId="10">[1]甲指乙供材料报价表!#REF!</definedName>
    <definedName name="砼50" localSheetId="10">[1]甲指乙供材料报价表!#REF!</definedName>
    <definedName name="砼55" localSheetId="10">[1]甲指乙供材料报价表!#REF!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<sst xmlns="http://schemas.openxmlformats.org/spreadsheetml/2006/main" count="2647" uniqueCount="812">
  <si>
    <t>工程量清单报价表</t>
  </si>
  <si>
    <t>投标人(盖章)：</t>
  </si>
  <si>
    <t>法定代表人(签字盖章)：</t>
  </si>
  <si>
    <t>委托代理人(签字)：</t>
  </si>
  <si>
    <t>编制时间：</t>
  </si>
  <si>
    <t>工程量清单编制说明</t>
  </si>
  <si>
    <t xml:space="preserve">一 </t>
  </si>
  <si>
    <t>编制要求：</t>
  </si>
  <si>
    <t>乙方对本工程的全部技术要求、资料文件、合同条件等情况应均已详细研究。报价中已按合同文件中的质量标准、工期等要求充分考虑按甲方要求制作图案，管理、利润及附加的其它费用等因素，保证报价中准确无误，如有错漏概由报价人负责；报价单位应充分考虑现场实际情况可能降低功效或可能发生的如停水、停电、工期调整、施工场地不足等费用风险的因素。施工中发生的人、材、机市场价格上涨，不调整价差。</t>
  </si>
  <si>
    <t>二</t>
  </si>
  <si>
    <t>报价说明：</t>
  </si>
  <si>
    <t>本工程采用图纸范围内总价包干。该包干价包括但不限于：人工费、材料费、辅料费、机械费、运输费、安装费、水电费、施工用水电接驳费、原材料检测费、规费、管理费、利润、各种税费及风险费等乙方为完成合同约定承包范围所需的全部费用。
包干措施费包括但不限于：图纸深化设计费、环境保护费、安全文明施工费、临时设施费、夜间施工费、二次搬运费、冬雨季施工增加费、大型机械设备进出场及安拆费、超高施工增加费、室内空气污染测试费、中标人应该办理的保险费、赶工措施费、设备材料安装及成品保护费、脚手架费、垂直运输费、特殊工艺增加费、管理费、利润、各种税费及风险费等乙方为完成合同约定承包范围所需的全部费用。</t>
  </si>
  <si>
    <t>措施项目费：是指为完成本工程项目施工，发生于本工程施工前和施工过程中以及合同中指出的或隐含的全面的风险、义务和职责，包括但不限于：文明施工费与环境保护费、安全施工费、临时设施费、夜间施工、二次搬运费、垂直运输费、机械设备进出场及安拆费、超高施工增加费、已完工程及设备保护费、特殊季节施工措施增加费、竣工资料、临时用地引起的费用、影响施工进度其它因素产生的费用、施工排水降水费、工期保证措施费、质量保证措施费、资金保证措施费、文明工地增加费、赶工措施费、现场围挡费、地上地下设施及建筑物的临时保护设施费、垃圾清运费用、完工清洁费、脚手架、吊篮费、其他措施费（指除上述所列的措施项目外投标人认为完成本合同工作内容以及招标文件中技术质量要求所须发生的其他措施费用）。其中：脚手架费用应在措施项目费中报价，由投标人现场踏勘自行确定，综合考虑到投标报价中。
以上费用请投标人在深刻理解合同条款、工程规范和政府政策的基础上进行报价，不管该费用是否在投标报价中列明，均视为已在投标单价中综合考虑。</t>
  </si>
  <si>
    <t>关于暂估价格及暂估主材价格
a独立分包工程、指定分包工程及指定供应项目由发包人以“暂估价”的形式列出，合同文件中给出的所有暂估价都是发包人经过充分和广泛的市场调研和咨询以及在充分考虑本工程实际的基础上，以发包人良好的信誉作保证给出的合理估价；并由发包人直接填入暂估项目清单中，投标人不得对此进行任何修改，必须按照发包人给定的价格单独计入投标总价。
c甲指乙供材料/设备（由发包方控制单价、厂家，由精装总承包人采购）由发包人以“暂估主材价”的形式列出，承包人需在考虑恰当合理的采购保管费、安装就位所需辅材、材料施工损耗、配套预留预埋、二次倒运、包装物的退还、安装就位所需的特别脚手架和人工消耗的基础上考虑其自身合理的利润、管理费和税金等费用，并将其组成综合单价填入工程量清单对应项目中，投标人不得对此进行任何修改，必须按发包人给定的价格填入对应清单项主材供应价中。</t>
  </si>
  <si>
    <t>暂估价项目的调整
发包人给出的暂估价项目及暂估主材的报价都是固定的和不可调整的，但经发包人确认批准的暂估价项目及暂估主材的实际发生价与暂估价本身的价格之差和相应的差额税金，应按实调整。</t>
  </si>
  <si>
    <t>若招标人提供的场地不能满足施工单位工人办公住宿、施工用地以及周转用地等的需要，由中标人自行考虑解决，所涉及费用由中标人承担并包含在投标报价中。</t>
  </si>
  <si>
    <t>清单中所有项目的饰面工程均包含基层处理及用料（除有特别注明未包含基层的），铁构件包含油漆（室外铁件需包含镀锌处理），玻璃及镜面均包含磨边开孔费用。</t>
  </si>
  <si>
    <t>投标单位应踏勘现场，综合考虑现场实际需地面回填、找平、结合层厚度，实际回填、找平、结合层厚度与清单、图纸不一致时，价格不进行调整。</t>
  </si>
  <si>
    <t>施工单位报价时应在综合单价中充分考虑；涂料的工程量按实际图示计算。所有的墙地砖应综合考虑贴各种规格面砖，实际施工的墙地砖规格与清单不同时其它费用不予调整。</t>
  </si>
  <si>
    <t>报价中的注意事项：A  报价单位的报价中应充分考虑施工期内人工、材料和机械的价格波动风险，施工中发生的人、材、机市场价格上涨，不调整价差；B  报价单位在报价中应充分考虑停电、停水、二次搬运、施工场地不足等所需措施的一切费用和工期，并已考虑了各种可能因素影响施工所增加的费用；C   本工程所有建筑垃圾，施工单位必须自行清理、装运，过程中发生的费用，报价单位应考虑在报价中。</t>
  </si>
  <si>
    <t>对于图纸中没有、现场没做但招标清单中有的项目，结算时将予以扣除，因甲方设计优化而取消的项目内容及费用，在结算中将予以扣除。</t>
  </si>
  <si>
    <t>投标单位须了解施工图纸资料、工艺做法及收边收口，并在报价中包括一切为准备并进行工程前所须的一切工作而产生的费用，该费用将被认为已包括在投标报价内。一切有关本土建工程与其它专业承包工程之间的配合、衔接、翻工、修复、遗漏等工程费用, 亦将被视为已包括在投标报价内，以上要求如未能在图纸中体现，请将其考虑在投标报价中，过程中或结算时对此将不做调整；</t>
  </si>
  <si>
    <t>招标文件所述的图纸及规范的主要作用是确定专业承包工程的设计要领及性能要求。投标单位不能假设招标图纸已经解决所有设计要求。投标单位应按招标图纸的原意进行深化设计以确实可达到完整体工艺及规范的要求。虽然上述图纸显示部位的构造及尺寸, 投标单位必须鉴定该等尺寸之精确性及可行性。投标单位应运用其有关之专业知识来理解及深化所需之设计要求, 并于投标报价时考虑与图纸及设计要求任何相关之建议或改变细部构件、尺寸或物料。中标后因任何此等改动而需要的额外费用, 均由投标单位自行承担。</t>
  </si>
  <si>
    <t>投标单位被视为已对图纸及设计要求做出了深刻了解及应按照设计要求、图纸、规范及经甲方认可的深化设计的其它要求完成工程,并达到甲方要求。投标单位需对图纸及现场的实施情况有深入了解，在图纸实施前需与现场实际情况进行核对，并且为规避施工过程中的无效成本，如过程中发现图纸与现场存在重大差异需在施工前先上报甲方，并与甲方沟通调整方案，否则已施工产生的改造及增加成本由投标单位自行承担。</t>
  </si>
  <si>
    <t>三</t>
  </si>
  <si>
    <t>主材供应方式的说明：</t>
  </si>
  <si>
    <t>详见主材甲供表</t>
  </si>
  <si>
    <t>四</t>
  </si>
  <si>
    <t>注意事项：</t>
  </si>
  <si>
    <t>如抛光砖或仿古砖墙面发生空鼓、脱落，应通过鉴定确定责任方，负担相应责任。</t>
  </si>
  <si>
    <t>施工单位需结合现场实际情况及施工图纸，应详细充分、确保准确无疑地与项目部工程师及设计人员沟通，确保所供的构件数量、尺寸及型号与现场工程需要的尺寸及型号准确无误，对于因沟通不够引起的误工和返工， 由施工方承担经济损失；</t>
  </si>
  <si>
    <t>所有的木制品必须做白蚁防治、防潮防腐处理、钢结构应该政府有关部门规定做相应的检查检验。</t>
  </si>
  <si>
    <t>安装窗台石两侧嵌入墙体部分、加厚边部分以及因安装窗台石所需切割槽口及修补墙体部分费用已考虑在报价中。</t>
  </si>
  <si>
    <t>石材价格包含磨边、六边防护及相应的抛光、打蜡处理等费用,地面石材含结晶处理费用。</t>
  </si>
  <si>
    <t>施工单位必须保证瓷砖黏贴工艺及完工后标高满足甲方工程部及项目部的移交要求，水泥砂浆厚度、人工等一切费用已包含在报价中。瓷砖水泥砂浆及瓷砖粘结剂为乙供，报价单位在不得因铺贴厚度的厚/薄用量的差异要求调价。</t>
  </si>
  <si>
    <t>成品保护主要用于对现场成品材料（含甲分包及甲供材及施工完成后的成品现场等）提供相应保护措施，费用含保护所需的所有材料、辅料、工具、人工、运输等相关一切费用；如在施工过程中，施工单位成品保护未能做到位，甲方有权要求施工方进行整改（整改含材料、做法等的整改），因整改所增加的费用由施工单位自行承担，成品保护费过程中不做调整；成品保护严格按照技术标成品保护标准执行。</t>
  </si>
  <si>
    <t>五</t>
  </si>
  <si>
    <t>其它说明：</t>
  </si>
  <si>
    <t>工程量根据设计图纸计算，所有工程量均为装饰图示净量，施工单位须将工程量的相关损耗考虑在报价中。</t>
  </si>
  <si>
    <t>施工单位为保证工程质量和工期采用图纸要求以外的新工艺、新材料和新技术，由此所发生的费用由施工单位自行负责。</t>
  </si>
  <si>
    <t>户内装修面积按套内建筑面积，即按外墙墙体位置内侧边线计算套内面积（即外墙面积不计），室内间墙所占面积含在套内面积中，阳台、入户花园、凸窗(飘窗)计一半套内建筑面积。
公区装修面积按公区建筑面积，其中首层大堂架空层部分计一半建筑面积。</t>
  </si>
  <si>
    <t>本页不得删除,将作为合同清单的有效组成部分。</t>
  </si>
  <si>
    <t>工程量计算规则</t>
  </si>
  <si>
    <t>楼地面工程</t>
  </si>
  <si>
    <t>楼地面面层，按设计图示尺寸以实铺净面积（见光面）计算。扣除凸出地面构筑物、设备基础、室内管道、地沟等所占面积，扣除间壁墙、柱、垛、附墙烟囱、孔洞等所占面积。</t>
  </si>
  <si>
    <t>水泥砂浆楼地面，按设计图示尺寸以净面积计算。扣除凸出地面构筑物、设备基础、室内管道、地沟、间壁墙和柱、垛、附墙烟囱及孔洞所占面积。</t>
  </si>
  <si>
    <t>块料楼梯面层，按设计图示尺寸以楼梯（包括踏步、休息平台及500mm以内的楼梯井）水平投影面积计算。楼梯与楼地面相连时，算至最上一层踏步边沿加300mm）。</t>
  </si>
  <si>
    <t>块料台阶面，按设计图示尺寸以台阶（包括最上一层踏步边沿加300mm）水平投影面积计算。</t>
  </si>
  <si>
    <t>墙柱面工程</t>
  </si>
  <si>
    <t>墙面贴块料、石材、玻璃、镜子、不锈钢、木饰面、铝塑板等饰面面层，工程量按设计图示尺寸以实铺净面积（见光面）计算。
①扣除门、窗洞口（含门套线框、窗套线框）等孔洞所占的面积；
②门窗洞口等孔洞的侧壁及顶面如有贴饰面面层，并入相应项目的墙面工程量计算；
③如墙身有地脚线、腰线、仿石线、天花角线等，需扣除相应面积。</t>
  </si>
  <si>
    <t>墙面地脚线，工程量按设计图示尺寸以实铺净面积（见光面）计算。
①扣除门洞口（含门套线框）等孔洞所占的面积；
②门洞口等孔洞的侧壁如有贴地脚线，并入地脚线工程量计算。</t>
  </si>
  <si>
    <t>墙身涂料，按设计图示尺寸以抹灰净面积（见光面）计算。
①扣除门、窗洞口（含门套线框、窗套线框）等孔洞所占的面积；
②门窗洞口等孔洞的侧壁及顶面如有涂料，并入墙面抹灰工程量计算；
③如有天花角线，墙身高度计至天花完成面，天花计至墙身完成面边缘，石膏线表面乳胶漆不再另计；
④如墙身有地脚线、石线、金属饰面等，需扣除相应面积。</t>
  </si>
  <si>
    <t>线条（包括但不限于石线、仿石线、石膏线、木线、金属线等），按设计图示中心线长度以延长米计算。</t>
  </si>
  <si>
    <t>隔墙工程量，按正投影单面面积计算工程量，扣除门窗洞口及单个0.3m²以上的孔洞所占面积。</t>
  </si>
  <si>
    <t>砖墙工程量，按设计图示尺寸以体积计算，扣除洞口等及单个面积0.3m³以内的孔洞所占体积。</t>
  </si>
  <si>
    <t>墙面夹板、硅板封墙，按设计图示外边线面积计算，扣除门窗洞口及0.3m²以上的孔洞所占面积。</t>
  </si>
  <si>
    <t>天棚面工程</t>
  </si>
  <si>
    <t>线条（包括但不限于石膏线、木线、金属线等），按设计图示中心线长度以延长米计算。</t>
  </si>
  <si>
    <t>天花乳胶漆，包括梁侧面、斜板面、曲面均按设计图示尺寸以展开净面积（见光面）计算。须扣除间壁墙、墙垛、柱、附墙烟囱、管道所占的面积。</t>
  </si>
  <si>
    <t>轻钢龙骨硅钙板天花、阻燃木方夹板天花、铝塑板天花，按设计图示尺寸(含窗帘盒及灯槽）以水平投影面积计算。需扣除间壁墙、附墙烟囱、柱垛和管道所占面积，扣除单个0.3㎡以外的孔洞及独立柱。</t>
  </si>
  <si>
    <t>铝扣板、格栅天花吊顶，按设计图示尺寸以水平投影面积计算。</t>
  </si>
  <si>
    <t>防水工程</t>
  </si>
  <si>
    <t>①防水工程按设计图示尺寸以投影面积计算。
②卫生间、阳台地面防水，按主墙间净空面积计算，扣除凸出地面的构筑物等所占的面积以及单个0.3㎡以内的柱、垛和孔洞所占面积。
③卫生间墙面，厨房、客厅、阳台改房等的墙根位置按展开面积计算。</t>
  </si>
  <si>
    <t>安装工程</t>
  </si>
  <si>
    <t>控制设备及低压电器盘、箱、柜的外部进出线预留长度在综合单价里面考虑，清单工程量不再计量。</t>
  </si>
  <si>
    <t>电缆各种进出箱、柜、配电盘、保护屏及各种设备接线预留长度均在综合单价里面考虑，清单工程量不再计量。</t>
  </si>
  <si>
    <t>电线的进出箱预留长度，灯具、明、暗开关，插座、按钮等的预留线，已分别综合单价在相应子目内，清单工程量不再计量。</t>
  </si>
  <si>
    <t>电缆电线保护管按照延长米计算，不扣除中间过线盒长度；线管吊支架、防腐、刷油、刷漆、穿墙穿楼板孔洞封堵，墙地面开槽及修复等内容在电缆电线保护管安装综合单价中考虑，不再单独开清单项，清单项目中已有开项的除外；</t>
  </si>
  <si>
    <t>桥架及金属线槽按设计图示中心线长度，以“ｍ”为计量单位，不扣除三通、弯头等管件长度；桥架、金属线槽吊支架、防腐、刷油、刷漆（包含桥架金属线槽）、穿墙穿楼板孔洞封堵、三通弯头等管件等内容都在桥架线槽综合单价中考虑；不再单独开清单项，清单项目中已有开项的除外；</t>
  </si>
  <si>
    <t>开关、插座、灯具、排气扇等按设计图示以数量计算，如清单工程量不足可增项。</t>
  </si>
  <si>
    <t>五金、洁具等按设计图示以数量计算。</t>
  </si>
  <si>
    <t>管道安装按设计管道中心长度，以“ｍ”为计量单位，不扣除阀门、管件及各种组件所占长度；管道支架、管件（含卡箍 ），管道墙地面开槽及修复（如有）、过墙过楼板孔洞封堵、防腐、刷油、刷漆等内容，管道安装综合单价综合考虑，不再单独开清单项目，清单项中已有开清单项目的除外。</t>
  </si>
  <si>
    <t>六</t>
  </si>
  <si>
    <t>其他计量规则</t>
  </si>
  <si>
    <t>固定家具、装饰柜
按设计图示尺寸正立面外框外围面积计算。复杂形的凸凹造型部分不增加面积。</t>
  </si>
  <si>
    <t>投标总价</t>
  </si>
  <si>
    <r>
      <rPr>
        <b/>
        <sz val="12"/>
        <rFont val="宋体"/>
        <charset val="134"/>
      </rPr>
      <t>建设单位：</t>
    </r>
    <r>
      <rPr>
        <b/>
        <u/>
        <sz val="12"/>
        <rFont val="宋体"/>
        <charset val="134"/>
      </rPr>
      <t xml:space="preserve">          </t>
    </r>
  </si>
  <si>
    <t>福州软件职业技术学院</t>
  </si>
  <si>
    <r>
      <rPr>
        <b/>
        <sz val="12"/>
        <rFont val="宋体"/>
        <charset val="134"/>
      </rPr>
      <t>工程名称：</t>
    </r>
    <r>
      <rPr>
        <b/>
        <u/>
        <sz val="12"/>
        <rFont val="宋体"/>
        <charset val="134"/>
      </rPr>
      <t xml:space="preserve">           </t>
    </r>
  </si>
  <si>
    <t>福软双创中心&amp;容艺二期实训中心室内提升改造工程</t>
  </si>
  <si>
    <r>
      <rPr>
        <b/>
        <sz val="12"/>
        <rFont val="宋体"/>
        <charset val="134"/>
      </rPr>
      <t>投标总价(大写)：</t>
    </r>
    <r>
      <rPr>
        <b/>
        <u/>
        <sz val="12"/>
        <rFont val="宋体"/>
        <charset val="134"/>
      </rPr>
      <t xml:space="preserve">                              </t>
    </r>
  </si>
  <si>
    <r>
      <rPr>
        <b/>
        <sz val="12"/>
        <rFont val="宋体"/>
        <charset val="134"/>
      </rPr>
      <t xml:space="preserve">        (小写)：</t>
    </r>
    <r>
      <rPr>
        <b/>
        <u/>
        <sz val="12"/>
        <rFont val="宋体"/>
        <charset val="134"/>
      </rPr>
      <t xml:space="preserve">                               </t>
    </r>
  </si>
  <si>
    <t>元整</t>
  </si>
  <si>
    <r>
      <rPr>
        <b/>
        <sz val="12"/>
        <rFont val="宋体"/>
        <charset val="134"/>
      </rPr>
      <t>编制时间：</t>
    </r>
    <r>
      <rPr>
        <b/>
        <u/>
        <sz val="12"/>
        <rFont val="宋体"/>
        <charset val="134"/>
      </rPr>
      <t xml:space="preserve">                            </t>
    </r>
  </si>
  <si>
    <t>投标报价汇总表</t>
  </si>
  <si>
    <t>工程名称：福软双创中心&amp;容艺二期实训中心室内提升改造工程</t>
  </si>
  <si>
    <t>序号</t>
  </si>
  <si>
    <t>项目名称</t>
  </si>
  <si>
    <t>总金额
（C）元</t>
  </si>
  <si>
    <t>装修面积（D）m2</t>
  </si>
  <si>
    <t>经济指标
（E=C/D）元/m2</t>
  </si>
  <si>
    <t>备注</t>
  </si>
  <si>
    <t>装修部分</t>
  </si>
  <si>
    <t>安装部分</t>
  </si>
  <si>
    <t>措施费</t>
  </si>
  <si>
    <t>暂列金额及暂估价</t>
  </si>
  <si>
    <t>投标单位增补金额</t>
  </si>
  <si>
    <t>投标总价（大写）</t>
  </si>
  <si>
    <r>
      <rPr>
        <sz val="11"/>
        <color indexed="8"/>
        <rFont val="宋体"/>
        <charset val="134"/>
      </rPr>
      <t>投标人（盖章）：</t>
    </r>
    <r>
      <rPr>
        <u/>
        <sz val="11"/>
        <rFont val="宋体"/>
        <charset val="134"/>
      </rPr>
      <t xml:space="preserve">                      </t>
    </r>
  </si>
  <si>
    <r>
      <rPr>
        <sz val="11"/>
        <color indexed="8"/>
        <rFont val="宋体"/>
        <charset val="134"/>
      </rPr>
      <t xml:space="preserve">             </t>
    </r>
    <r>
      <rPr>
        <u/>
        <sz val="11"/>
        <rFont val="宋体"/>
        <charset val="134"/>
      </rPr>
      <t xml:space="preserve">       </t>
    </r>
    <r>
      <rPr>
        <sz val="11"/>
        <rFont val="宋体"/>
        <charset val="134"/>
      </rPr>
      <t>年</t>
    </r>
    <r>
      <rPr>
        <u/>
        <sz val="11"/>
        <rFont val="宋体"/>
        <charset val="134"/>
      </rPr>
      <t xml:space="preserve">      </t>
    </r>
    <r>
      <rPr>
        <sz val="11"/>
        <rFont val="宋体"/>
        <charset val="134"/>
      </rPr>
      <t>月</t>
    </r>
    <r>
      <rPr>
        <u/>
        <sz val="11"/>
        <rFont val="宋体"/>
        <charset val="134"/>
      </rPr>
      <t xml:space="preserve">      </t>
    </r>
    <r>
      <rPr>
        <sz val="11"/>
        <rFont val="宋体"/>
        <charset val="134"/>
      </rPr>
      <t xml:space="preserve">日           </t>
    </r>
  </si>
  <si>
    <t>装修工程分汇总表</t>
  </si>
  <si>
    <t>投标金额
（元）</t>
  </si>
  <si>
    <t>经济指标（E=C/D）元/m2</t>
  </si>
  <si>
    <t>一</t>
  </si>
  <si>
    <t>1</t>
  </si>
  <si>
    <t xml:space="preserve">
</t>
  </si>
  <si>
    <t>2</t>
  </si>
  <si>
    <t>3</t>
  </si>
  <si>
    <t>4</t>
  </si>
  <si>
    <t>5</t>
  </si>
  <si>
    <t>6</t>
  </si>
  <si>
    <t>7</t>
  </si>
  <si>
    <t>8</t>
  </si>
  <si>
    <t>9</t>
  </si>
  <si>
    <t xml:space="preserve">
52.2</t>
  </si>
  <si>
    <t>10</t>
  </si>
  <si>
    <t>11</t>
  </si>
  <si>
    <t>12</t>
  </si>
  <si>
    <t>13</t>
  </si>
  <si>
    <t>14</t>
  </si>
  <si>
    <t>15</t>
  </si>
  <si>
    <t>16</t>
  </si>
  <si>
    <t>17</t>
  </si>
  <si>
    <t>18</t>
  </si>
  <si>
    <t>19</t>
  </si>
  <si>
    <t>电气工程</t>
  </si>
  <si>
    <t>消防工程</t>
  </si>
  <si>
    <t>给排水</t>
  </si>
  <si>
    <t>合   计</t>
  </si>
  <si>
    <t>装修工程清单计价表</t>
  </si>
  <si>
    <t>子目编码</t>
  </si>
  <si>
    <t>项目部位</t>
  </si>
  <si>
    <t>子目名称</t>
  </si>
  <si>
    <t>子目特征描述</t>
  </si>
  <si>
    <t>计量单位</t>
  </si>
  <si>
    <t>综合单价</t>
  </si>
  <si>
    <t xml:space="preserve">工程量
</t>
  </si>
  <si>
    <t>合价</t>
  </si>
  <si>
    <t>实景直播间一</t>
  </si>
  <si>
    <t>砌筑工程</t>
  </si>
  <si>
    <t>010402001001</t>
  </si>
  <si>
    <t>砌块墙</t>
  </si>
  <si>
    <t>1.墙厚：按图纸要求 
2.砌体工程：密度级别为B06、强度级别为A3.5蒸压加气砼砌筑墙体，DMM5砂浆砌筑
3.混凝土工程：包含圈梁、过梁、构造柱、混凝土导墙等一切费用
4.钢筋工程：包含砌体拉筋、构造柱配筋、圈梁配筋、过梁配筋等一切费用
5.模板工程：包含混凝土结构所需一切模板安装及支撑费用
6.植筋：包含混凝土结构与原结构墙面交接处所需植筋费用
7.其他：具体做法详见砌体设计总说明，包括为满足设计、验收规范规定施工所需的一切工序及费用</t>
  </si>
  <si>
    <t>m3</t>
  </si>
  <si>
    <t>吊装电视</t>
  </si>
  <si>
    <t>吊装电动绿幕</t>
  </si>
  <si>
    <t>演讲台</t>
  </si>
  <si>
    <t>浅色坐垫</t>
  </si>
  <si>
    <t>电动平板翻转灯</t>
  </si>
  <si>
    <t>011104001003</t>
  </si>
  <si>
    <t>1.定制浅色坐垫固定
2.满足图纸及设计规范围要求</t>
  </si>
  <si>
    <t>m2</t>
  </si>
  <si>
    <t>011104002002</t>
  </si>
  <si>
    <t>木饰面地面WD-01</t>
  </si>
  <si>
    <t>1、12mm防火木纹板
2、18mm双层防火阻燃板
3、50mm*50mm镀锌方管
4、做法见图纸
5.其他：具体做法详见砌体设计总说明，包括为满足设计、验收规范规定施工所需的一切工序及费用</t>
  </si>
  <si>
    <t>011105002002</t>
  </si>
  <si>
    <t>石材踢脚线</t>
  </si>
  <si>
    <t>1.灰色石材
2.粘结剂结合层
3.包括为满足设计、验收规范规定施工所需的一切工序及费用</t>
  </si>
  <si>
    <t>天面工程</t>
  </si>
  <si>
    <t>011302002002</t>
  </si>
  <si>
    <t>格栅吊顶</t>
  </si>
  <si>
    <t>1.铝合金格栅吊顶（上人）铝制格栅15mm*30mm
2.做法见节点图
3.天棚面为灰色涂料</t>
  </si>
  <si>
    <t>墙面工程</t>
  </si>
  <si>
    <t>011201001001</t>
  </si>
  <si>
    <t>墙面一般抹灰</t>
  </si>
  <si>
    <t>1.部位：新建砌体墙
2.20mm厚1:3水泥砂浆
3.其他：包括为满足设计、验收规范规定施工所需的一切工序及费用</t>
  </si>
  <si>
    <t>011407001007</t>
  </si>
  <si>
    <t>灰色涂料</t>
  </si>
  <si>
    <t>1.名称：PT-02灰色涂料(一底、二面漆)
2.满刮2~3mm腻子修补,找平
3.其他：包括为满足设计、验收规范规定施工所需的一切工序及费用</t>
  </si>
  <si>
    <t>011407001008</t>
  </si>
  <si>
    <t>白色涂料</t>
  </si>
  <si>
    <t>1.名称：PT-01白色涂料(一底、二面漆)
2.满刮2~3mm腻子修补,找平
3.其他：包括为满足设计、验收规范规定施工所需的一切工序及费用</t>
  </si>
  <si>
    <t>其他工程</t>
  </si>
  <si>
    <t>010801004007</t>
  </si>
  <si>
    <t>消火栓暗门</t>
  </si>
  <si>
    <t>1.木质材质，防火等级B1
2.灰色亚克力字体
3.2MM厚铝制角钢\门框匹配墙体颜色
4.不锈钢门锁
5.做法见图纸
6.其他：具体做法详见砌体设计总说明，包括为满足设计、验收规范规定施工所需的一切工序及费用</t>
  </si>
  <si>
    <t>011605001018</t>
  </si>
  <si>
    <t>瓷砖修复（墙地砖）</t>
  </si>
  <si>
    <t>1、原地面瓷砖修复
2.工程量暂估
3.建筑垃圾外运投标人综合考虑
4.部位：卫生间
5.其他：具体做法详见砌体设计总说明，包括为满足设计、验收规范规定施工所需的一切工序及费用</t>
  </si>
  <si>
    <t>010810002002</t>
  </si>
  <si>
    <t>窗帘盒</t>
  </si>
  <si>
    <t>1.窗帘盒：200mm宽,200mm高（宽度以实际尺寸为准，所有费用包含在综合单价中，后期不得因为尺寸变化调整报价）
2.刷PT-01白色涂料
3.9.5mm厚石膏板
4.15mm厚阻燃板基层
5.30木方防火处理
6.做法详见节点：DE-01-04
7.其他：包括为满足设计、验收规范规定施工所需的一切工序及费用</t>
  </si>
  <si>
    <t>m</t>
  </si>
  <si>
    <t>实景直播间二、化妆间</t>
  </si>
  <si>
    <t>011601001001</t>
  </si>
  <si>
    <t>砖（石）砌体拆除</t>
  </si>
  <si>
    <t>1.拆除并清理
2.地面砖需成品保护
3.建筑垃圾外运投标人综合考虑
4.其他：具体做法详见砌体设计总说明，包括为满足设计、验收规范规定施工所需的一切工序及费用</t>
  </si>
  <si>
    <t>1.墙厚：2按图纸要求  
2.砌体工程：密度级别为B06、强度级别为A3.5蒸压加气砼砌筑墙体，DMM5砂浆砌筑
3.混凝土工程：包含圈梁、过梁、构造柱、混凝土导墙等一切费用
4.钢筋工程：包含砌体拉筋、构造柱配筋、圈梁配筋、过梁配筋等一切费用
5.模板工程：包含混凝土结构所需一切模板安装及支撑费用
6.植筋：包含混凝土结构与原结构墙面交接处所需植筋费用
7.其他：具体做法详见砌体设计总说明，包括为满足设计、验收规范规定施工所需的一切工序及费用</t>
  </si>
  <si>
    <t>011104001001</t>
  </si>
  <si>
    <t>011104002001</t>
  </si>
  <si>
    <t>011105002001</t>
  </si>
  <si>
    <t>011407002001</t>
  </si>
  <si>
    <t>原顶喷涂</t>
  </si>
  <si>
    <t>1.PT-02原顶灰白色涂料(一底、二面漆)
2.腻子修补，找平
3.其他：包括为满足设计、验收规范规定施工所需的一切工序及费用
4.工程量按水平投影面积计算</t>
  </si>
  <si>
    <t>011302002001</t>
  </si>
  <si>
    <t>1.铝合金格栅吊顶（上人）铝制格栅15mm*30mm
2.做法见节点图
3.天棚面为灰色涂料
4.包括为满足设计、验收规范规定施工所需的一切工序及费用</t>
  </si>
  <si>
    <t>011407001005</t>
  </si>
  <si>
    <t>011407001006</t>
  </si>
  <si>
    <t>011610001001</t>
  </si>
  <si>
    <t>门窗拆除</t>
  </si>
  <si>
    <t>1.原门洞防火门拆除
2.建筑垃圾外运，外运综合考虑
3.其他：具体做法详见砌体设计总说明，包括为满足设计、验收规范规定施工所需的一切工序及费用</t>
  </si>
  <si>
    <t>樘</t>
  </si>
  <si>
    <t>010802003001</t>
  </si>
  <si>
    <t>钢质防火门</t>
  </si>
  <si>
    <t>1、金属板贴木纹膜饰面(色同WD01)
2、钢质乙级防火门
3、五金配件参考图纸
4.其他：具体做法详见砌体设计总说明，包括为满足设计、验收规范规定施工所需的一切工序及费用</t>
  </si>
  <si>
    <t>010810002003</t>
  </si>
  <si>
    <t>实景直播间三</t>
  </si>
  <si>
    <t>1.墙厚：按图纸要求   
2.砌体工程：密度级别为B06、强度级别为A3.5蒸压加气砼砌筑墙体，DMM5砂浆砌筑
3.混凝土工程：包含圈梁、过梁、构造柱、混凝土导墙等一切费用
4.钢筋工程：包含砌体拉筋、构造柱配筋、圈梁配筋、过梁配筋等一切费用
5.模板工程：包含混凝土结构所需一切模板安装及支撑费用
6.植筋：包含混凝土结构与原结构墙面交接处所需植筋费用
7.其他：具体做法详见砌体设计总说明，包括为满足设计、验收规范规定施工所需的一切工序及费用</t>
  </si>
  <si>
    <t>011104001005</t>
  </si>
  <si>
    <t>011104002003</t>
  </si>
  <si>
    <t>011105002003</t>
  </si>
  <si>
    <t>011407001003</t>
  </si>
  <si>
    <t>011407001004</t>
  </si>
  <si>
    <t>011302002003</t>
  </si>
  <si>
    <t>010810002001</t>
  </si>
  <si>
    <t>拉片室（实景直播间四）、设备间02</t>
  </si>
  <si>
    <t>010402001002</t>
  </si>
  <si>
    <t>1.墙厚：200mm砌筑墙   
2.砌体工程：密度级别为B06、强度级别为A3.5蒸压加气砼砌筑墙体，DMM5砂浆砌筑
3.混凝土工程：包含圈梁、过梁、构造柱、混凝土导墙等一切费用
4.钢筋工程：包含砌体拉筋、构造柱配筋、圈梁配筋、过梁配筋等一切费用
5.模板工程：包含混凝土结构所需一切模板安装及支撑费用
6.植筋：包含混凝土结构与原结构墙面交接处所需植筋费用
7.其他：具体做法详见砌体设计总说明，包括为满足设计、验收规范规定施工所需的一切工序及费用</t>
  </si>
  <si>
    <t>011104001007</t>
  </si>
  <si>
    <t>011104002004</t>
  </si>
  <si>
    <t>1、16mm金刚板
2、18mm双层防火阻燃板
3、50mm*50mm镀锌方管
4、做法见图纸
5.其他：具体做法详见砌体设计总说明，包括为满足设计、验收规范规定施工所需的一切工序及费用</t>
  </si>
  <si>
    <t>011105002004</t>
  </si>
  <si>
    <t>011404007003</t>
  </si>
  <si>
    <t>011404007004</t>
  </si>
  <si>
    <t>1.名称：PT-02白色涂料(一底二面)
2.2mm腻子找平
3.包括为满足设计、验收规范规定施工所需的一切工序及费用</t>
  </si>
  <si>
    <t>011201001002</t>
  </si>
  <si>
    <t>011407002006</t>
  </si>
  <si>
    <t>1.PT-02原顶灰白色涂料(一底、二面漆)
2.腻子修补，找平
3.其他：包括为满足设计、验收规范规定施工所需的一切工序及费用</t>
  </si>
  <si>
    <t>011302002004</t>
  </si>
  <si>
    <t>010801004001</t>
  </si>
  <si>
    <t>010802001001</t>
  </si>
  <si>
    <t>不锈钢,钢化清玻璃推拉门</t>
  </si>
  <si>
    <t>1.黑色不锈钢厚0.9mm门框
2.超白钢化清玻璃厚9+9mm
3.防火乙级推拉门
4.包括为满足设计、验收规范规定施工所需的一切工序及费用</t>
  </si>
  <si>
    <t>休闲咖啡区</t>
  </si>
  <si>
    <t>010402001003</t>
  </si>
  <si>
    <t>011105002005</t>
  </si>
  <si>
    <t>011407001001</t>
  </si>
  <si>
    <t>011407001002</t>
  </si>
  <si>
    <t>011201001003</t>
  </si>
  <si>
    <t>011302001002</t>
  </si>
  <si>
    <t>天棚吊顶</t>
  </si>
  <si>
    <t>1.PT-01白色涂料(一底二面)
2.2~3mm厚面层耐水腻子找平(石膏板接缝处贴嵌缝带,阴、阳角及板接缝处分别贴专用封缝带)
3.9.5mm厚防水纸面石膏板(自攻螺丝与龙骨固定)
4.CB50系列轻钢龙骨,主龙骨中距≤1200,次龙骨中距400
5.ø8钢筋吊杆,双向中距≤1200,用m8膨胀螺栓连镀锌吊杆(吊顶距离结构楼板、梁底&gt;1500时,加角钢转换层,双向角钢间距900吊牢；当吊杆长度大于1500mm时,应设置反支撑)
6.含各种开孔费用
7.其他：包括为满足设计、验收规范规定施工所需的一切工序及费用</t>
  </si>
  <si>
    <t>011302002007</t>
  </si>
  <si>
    <t>011108001001</t>
  </si>
  <si>
    <t>石材零星项目</t>
  </si>
  <si>
    <t>1.ST01灰色花岗岩压顶
2.含结合层
3.其他：包括为满足设计、验收规范规定施工所需的一切工序及费用</t>
  </si>
  <si>
    <t>010801004002</t>
  </si>
  <si>
    <t>020906008001</t>
  </si>
  <si>
    <t>油漆</t>
  </si>
  <si>
    <t>1.楼梯边侧刷红漆
2.包括为满足设计、验收规范规定施工所需的一切工序及费用</t>
  </si>
  <si>
    <t>户外直播区</t>
  </si>
  <si>
    <t>011302001003</t>
  </si>
  <si>
    <t>6mm+0.76夹胶+6mm钢化玻璃顶</t>
  </si>
  <si>
    <t xml:space="preserve">1.铝扣板封边
2.6mm+0.76夹胶+6mm钢化玻璃
3.灰色铝型材铝合金型材柱及骨架
4.其他：包括为满足设计、验收规范规定施工所需的一切工序及费用
</t>
  </si>
  <si>
    <t>绿化工程</t>
  </si>
  <si>
    <t>050102002001</t>
  </si>
  <si>
    <t>鸡爪槭</t>
  </si>
  <si>
    <t>1.品种:鸡爪槭
2.高度H(m):1.2-1.3
3.冠幅W/P(cm):120-130
4.成活期两年
5.其它满足验收要求</t>
  </si>
  <si>
    <t>株</t>
  </si>
  <si>
    <t>050102002002</t>
  </si>
  <si>
    <t>南天竹</t>
  </si>
  <si>
    <t>1.品种:南天竹
2.高度H(m):1.2-1.3
3.冠幅W/P(cm):120-130
4.成活期两年
5.其它满足验收要求</t>
  </si>
  <si>
    <t>050102002003</t>
  </si>
  <si>
    <t>红花继木A</t>
  </si>
  <si>
    <t>1.品种:红花继木A
2.高度H(m):1.2-1.3
3.冠幅W/P(cm):120-130
4.成活期两年
5.其它满足验收要求</t>
  </si>
  <si>
    <t>050102002004</t>
  </si>
  <si>
    <t>红花继木B</t>
  </si>
  <si>
    <t>1.品种:红花继木B
2.高度H(m):0.8
3.冠幅W/P(cm):60-100
4.成活期两年
5.其它满足验收要求</t>
  </si>
  <si>
    <t>050102002005</t>
  </si>
  <si>
    <t>龟甲冬青A</t>
  </si>
  <si>
    <t>1.品种:龟甲冬青A
2.高度H(m):1.2-1.3
3.冠幅W/P(cm):120-130
4.成活期两年
5.其它满足验收要求</t>
  </si>
  <si>
    <t>050102002006</t>
  </si>
  <si>
    <t>龟甲冬青B</t>
  </si>
  <si>
    <t>1.品种:龟甲冬青B
2.高度H(m):0.8
3.冠幅W/P(cm):0.8
4.成活期两年
5.其它满足验收要求</t>
  </si>
  <si>
    <t>050102016001</t>
  </si>
  <si>
    <t>桂花</t>
  </si>
  <si>
    <t>1.品种:桂花
2.胸径/米径Φ(cm):0.15-0.18
3.冠幅W/P(cm):3.5
4.高度H(m):2.5-3
5.成活期两年
6.其它满足验收要求</t>
  </si>
  <si>
    <t>050102012001</t>
  </si>
  <si>
    <t>麦冬</t>
  </si>
  <si>
    <t>1品种:麦冬
2.成活期两年
3.其它满足验收要求</t>
  </si>
  <si>
    <t>050102012002</t>
  </si>
  <si>
    <t>鸭脚木</t>
  </si>
  <si>
    <t>1品种:鸭脚木
2.成活期两年
3.高度:0.35，冠幅：0.3
3.其它满足验收要求</t>
  </si>
  <si>
    <t>050301005001</t>
  </si>
  <si>
    <t>黑山石</t>
  </si>
  <si>
    <t>1.600-800黑山石
2.满足验收标准</t>
  </si>
  <si>
    <t>块</t>
  </si>
  <si>
    <t>050101006001</t>
  </si>
  <si>
    <t>清除草皮</t>
  </si>
  <si>
    <t>1.清除草皮
2.垃圾运到指定位置</t>
  </si>
  <si>
    <t>050201001001</t>
  </si>
  <si>
    <t>汀步</t>
  </si>
  <si>
    <t>1.50厚芝麻灰荔枝面
2.50厚1:3水泥砂浆结合层
3.100厚碎石垫层
4.素土夯实
5.满足验收标准</t>
  </si>
  <si>
    <t>050201001002</t>
  </si>
  <si>
    <t>铺装路面</t>
  </si>
  <si>
    <t>1.30厚芝麻灰荔枝面
2.50厚1:3水泥砂浆结合层
3.100厚碎石垫层
4.素土夯实
5.满足验收标准</t>
  </si>
  <si>
    <t>050201001003</t>
  </si>
  <si>
    <t>树池坐凳铺装</t>
  </si>
  <si>
    <t>1.30厚光面花岗石（颜色甲方自定）
2.专用粘结层
5.满足验收标准</t>
  </si>
  <si>
    <t>050201004001</t>
  </si>
  <si>
    <t>树池坐凳结构</t>
  </si>
  <si>
    <t>1.C25砼基础及墙身
2.C15砼垫层
3.模板
4.钢筋、预埋件
5.防腐木、18mm阻燃板
6. 基础开挖（不外运、回填方改良成种植土、种植土回填）
6.做法详LH-01图
7.其它满足验收要求</t>
  </si>
  <si>
    <t>项</t>
  </si>
  <si>
    <t>七</t>
  </si>
  <si>
    <t>直播间01-08</t>
  </si>
  <si>
    <t>011105002006</t>
  </si>
  <si>
    <t>011408001004</t>
  </si>
  <si>
    <t>海报</t>
  </si>
  <si>
    <t>1.面贴背胶喷绘海报
2.喷绘图案由甲方定
3.包括为满足设计、验收规范规定施工所需的一切工序及费用</t>
  </si>
  <si>
    <t>010525001001</t>
  </si>
  <si>
    <t>封窗</t>
  </si>
  <si>
    <t>1.150mm厚轻钢龙骨隔音墙
2.12mm防火石膏板至顶
3.100系列轻钢龙骨,主龙骨中距≤1200,次龙骨中距400
4.38mm穿心龙骨@1000通长设置,中填隔音棉
5.C20砼基础
6.做法详见节点：DE-03-30
7.其他：包括为满足设计、验收规范规定施工所需的一切工序及费用</t>
  </si>
  <si>
    <t>011207001006</t>
  </si>
  <si>
    <t>直播间01背景墙</t>
  </si>
  <si>
    <t>1.18mm防火阻燃板
2.定制软包
3.黑色不锈钢
4.LED灯槽
5.定制LOGO、软包、灯箱及柜体
6.涂料及灯带（另计）
7.做法详见节点：详见图纸
8.其他：包括为满足设计、验收规范规定施工所需的一切工序及费用</t>
  </si>
  <si>
    <t>011207001007</t>
  </si>
  <si>
    <t>轻钢龙骨隔墙</t>
  </si>
  <si>
    <t>011207001008</t>
  </si>
  <si>
    <t>轻钢龙骨隔墙（弧形）</t>
  </si>
  <si>
    <t>1.150mm厚轻钢龙骨隔音弧形墙
2.12mm防火石膏板至顶
3.100系列轻钢龙骨,主龙骨中距≤1200,次龙骨中距400
4.38mm穿心龙骨@1000通长设置,中填隔音棉
5.C20砼基础
6.做法详见节点：DE-03-30
7.其他：包括为满足设计、验收规范规定施工所需的一切工序及费用</t>
  </si>
  <si>
    <t>011207001009</t>
  </si>
  <si>
    <t>直播间02背景墙</t>
  </si>
  <si>
    <t>1.18mm防火阻燃板含木龙骨
2.9.5mm石膏板面刷涂料
3.蓝绿色防火免漆板
4.LED灯槽
5.不锈钢管
6.涂料及灯带（另计）
7.做法详见节点：详见图纸
8.其他：包括为满足设计、验收规范规定施工所需的一切工序及费用</t>
  </si>
  <si>
    <t>011207001010</t>
  </si>
  <si>
    <t>直播间03背景墙</t>
  </si>
  <si>
    <t>1.18mm防火阻燃板含木龙骨
2.9.5mm石膏板面刷涂料
3.涂料及灯带（另计）
4.LED灯槽
5.定制LOGO
6.做法详见节点：详见图纸
7.其他：包括为满足设计、验收规范规定施工所需的一切工序及费用</t>
  </si>
  <si>
    <t>011207001011</t>
  </si>
  <si>
    <t>直播间04背景墙</t>
  </si>
  <si>
    <t>1.18mm防火阻燃板
2.定制软包、渐变壁纸
3.钛金线条
4.LED灯槽、艺术吊灯
5.定制LOGO、软包、不锈钢层板及蓝绿色防火免漆板
6.做法详见节点：详见图纸
7.其他：包括为满足设计、验收规范规定施工所需的一切工序及费用</t>
  </si>
  <si>
    <t>011207001012</t>
  </si>
  <si>
    <t>直播间05背景墙</t>
  </si>
  <si>
    <t>1.18mm防火阻燃板、木龙骨
2.9.5mm石膏板面刷涂料
3.涂料及灯带（另计）
4.做法详见节点：详见图纸
5.其他：包括为满足设计、验收规范规定施工所需的一切工序及费用</t>
  </si>
  <si>
    <t>011207001013</t>
  </si>
  <si>
    <t>直播间07背景墙</t>
  </si>
  <si>
    <t>1.18mm防火阻燃板、木龙骨
2.9.5mm石膏板面刷涂料
3.涂料及灯带（另计）
4.定制LOGO
5.做法详见节点：详见图纸
6.其他：包括为满足设计、验收规范规定施工所需的一切工序及费用</t>
  </si>
  <si>
    <t>011207001014</t>
  </si>
  <si>
    <t>直播间08背景墙</t>
  </si>
  <si>
    <t>1.18mm防火阻燃板、木龙骨
2.9.5mm石膏板面刷涂料
3.涂料及灯带（另计）
4.面挂背景喷绘
5.做法详见节点：详见图纸
6.其他：包括为满足设计、验收规范规定施工所需的一切工序及费用</t>
  </si>
  <si>
    <t>011407001009</t>
  </si>
  <si>
    <t>彩色涂料</t>
  </si>
  <si>
    <t>1.名称：彩色涂料(一底、二面漆)
2.满刮2~3mm腻子修补,找平
3.其他：包括为满足设计、验收规范规定施工所需的一切工序及费用
4.直播间04、05</t>
  </si>
  <si>
    <t>011407001010</t>
  </si>
  <si>
    <t>011302001001</t>
  </si>
  <si>
    <t>011302002005</t>
  </si>
  <si>
    <t>011605001006</t>
  </si>
  <si>
    <t>原地面瓷砖修复</t>
  </si>
  <si>
    <t>1、原地面瓷砖修复
2.工程量暂估
3.建筑垃圾外运投标人综合考虑
4.其他：具体做法详见砌体设计总说明，包括为满足设计、验收规范规定施工所需的一切工序及费用</t>
  </si>
  <si>
    <t>010802003002</t>
  </si>
  <si>
    <t>010805005001</t>
  </si>
  <si>
    <t>全玻自由门</t>
  </si>
  <si>
    <t>1.新开钢化玻璃门做法同同面原建筑门
2.包括为满足设计、验收规范规定施工所需的一切工序及费用</t>
  </si>
  <si>
    <t>011610001002</t>
  </si>
  <si>
    <t>1.保护性拆除
2.包括为满足设计、验收规范规定施工所需的一切工序及费用</t>
  </si>
  <si>
    <t>扇</t>
  </si>
  <si>
    <t>八</t>
  </si>
  <si>
    <t>一层大厅</t>
  </si>
  <si>
    <t>011105002007</t>
  </si>
  <si>
    <t>011407002003</t>
  </si>
  <si>
    <t>1.PT-01原顶灰白色涂料(一底、二面漆)
2.腻子修补，找平
3.其他：包括为满足设计、验收规范规定施工所需的一切工序及费用</t>
  </si>
  <si>
    <t>010605002001</t>
  </si>
  <si>
    <t>钢板墙板</t>
  </si>
  <si>
    <t>1.详见节点图EL-05-29
2.12mm钢板焊接固定刷红色涂料
3.字体镂空
4.镀锌角钢
5.包括为满足设计、验收规范规定施工所需的一切工序及费用</t>
  </si>
  <si>
    <t>011407001011</t>
  </si>
  <si>
    <t>011407001012</t>
  </si>
  <si>
    <t>1.名称：PT-03红色涂料(一底、二面漆)
2.满刮2~3mm腻子修补,找平
3.其他：包括为满足设计、验收规范规定施工所需的一切工序及费用</t>
  </si>
  <si>
    <t>011207002001</t>
  </si>
  <si>
    <t>形象墙</t>
  </si>
  <si>
    <t>1.详见节点图EL-05-31
2.外观参考效果图
3.其他：包括为满足设计、验收规范规定施工所需的一切工序及费用</t>
  </si>
  <si>
    <t>010801004004</t>
  </si>
  <si>
    <t>011605001007</t>
  </si>
  <si>
    <t>九</t>
  </si>
  <si>
    <t>多媒体互动展示区</t>
  </si>
  <si>
    <t>011102001001</t>
  </si>
  <si>
    <t>石材楼地面</t>
  </si>
  <si>
    <t>1.灰色花岗岩
2.粘结剂结合层
3.包括为满足设计、验收规范规定施工所需的一切工序及费用</t>
  </si>
  <si>
    <t>011105002008</t>
  </si>
  <si>
    <t>011502007001</t>
  </si>
  <si>
    <t>塑料装饰线</t>
  </si>
  <si>
    <t>面贴白色亚克力板(详见效果图)</t>
  </si>
  <si>
    <t>011505010001</t>
  </si>
  <si>
    <t>镜面玻璃</t>
  </si>
  <si>
    <t>红色烤漆玻璃</t>
  </si>
  <si>
    <t>011207001015</t>
  </si>
  <si>
    <t>1.120mm厚轻钢龙骨隔墙
2.单面9.5mm厚纸面石膏板 
3.CB50系列轻钢龙骨,主龙骨中距≤1200,次龙骨中距400
4.60*40*3镀锌方管通长设置
5.做法详见节点：DL-06-05、询问函
6.其他：包括为满足设计、验收规范规定施工所需的一切工序及费用</t>
  </si>
  <si>
    <t>011407001014</t>
  </si>
  <si>
    <t>011302001004</t>
  </si>
  <si>
    <t>011302002006</t>
  </si>
  <si>
    <t>1.铝制方通吊顶
2.包括为满足设计、验收规范规定施工所需的一切工序及费用</t>
  </si>
  <si>
    <t>011407002004</t>
  </si>
  <si>
    <t>011605001008</t>
  </si>
  <si>
    <t>十</t>
  </si>
  <si>
    <t>新媒体双创中心</t>
  </si>
  <si>
    <t>010402001005</t>
  </si>
  <si>
    <t>011105002010</t>
  </si>
  <si>
    <t>011407001013</t>
  </si>
  <si>
    <t>011407001016</t>
  </si>
  <si>
    <t>011201001005</t>
  </si>
  <si>
    <t>011209002001</t>
  </si>
  <si>
    <t>全玻(无框玻璃)幕墙</t>
  </si>
  <si>
    <t>1.拆除玻璃幕墙
2.工程量暂估
3.建筑垃圾外运投标人综合考虑
4.其他：具体做法详见砌体设计总说明，包括为满足设计、验收规范规定施工所需的一切工序及费用</t>
  </si>
  <si>
    <t>011407002005</t>
  </si>
  <si>
    <t>011302001006</t>
  </si>
  <si>
    <t>010802003004</t>
  </si>
  <si>
    <t>010810002005</t>
  </si>
  <si>
    <t>011601001002</t>
  </si>
  <si>
    <t>1、拆除并清理
2、地面砖需成品保护</t>
  </si>
  <si>
    <t>011605001009</t>
  </si>
  <si>
    <t>十一</t>
  </si>
  <si>
    <t>阶梯互动交流区</t>
  </si>
  <si>
    <t>011104002005</t>
  </si>
  <si>
    <t>011105002011</t>
  </si>
  <si>
    <t>011407001017</t>
  </si>
  <si>
    <t>011407001018</t>
  </si>
  <si>
    <t>011302001007</t>
  </si>
  <si>
    <t>011605001020</t>
  </si>
  <si>
    <t>011605001012</t>
  </si>
  <si>
    <t>平面块料拆除</t>
  </si>
  <si>
    <t>1.原地面砖拆除
2.地面砂浆找平
3.建筑垃圾外运投标综合考虑
4.其他：具体做法详见砌体设计总说明，包括为满足设计、验收规范规定施工所需的一切工序及费用</t>
  </si>
  <si>
    <t>十二</t>
  </si>
  <si>
    <t>多功能报告厅、设备间01</t>
  </si>
  <si>
    <t>010402001006</t>
  </si>
  <si>
    <t>成品座椅</t>
  </si>
  <si>
    <t>010801004005</t>
  </si>
  <si>
    <t>1.木质材质，防火等级B1
2.见图纸</t>
  </si>
  <si>
    <t>010802003005</t>
  </si>
  <si>
    <t>011104002006</t>
  </si>
  <si>
    <t>011105002012</t>
  </si>
  <si>
    <t>011404007001</t>
  </si>
  <si>
    <t>011404007002</t>
  </si>
  <si>
    <t>011201001006</t>
  </si>
  <si>
    <t>011207001016</t>
  </si>
  <si>
    <t>墙面硬包(led屏墙面）</t>
  </si>
  <si>
    <t>1.木龙骨基层
2.18mm防火阻燃板
3.石膏板面9.5mm
4.工程量按展开面积计算
5.内嵌LED拼接屏(成品,完成面尺寸根据具体拼接屏尺寸调整)
6.含灯槽
7.其他：具体做法详见砌体设计总说明，包括为满足设计、验收规范规定施工所需的一切工序及费用</t>
  </si>
  <si>
    <t>011407002007</t>
  </si>
  <si>
    <t>011302002008</t>
  </si>
  <si>
    <t>十三</t>
  </si>
  <si>
    <t>管委会办公室</t>
  </si>
  <si>
    <t>011105002013</t>
  </si>
  <si>
    <t>011407001019</t>
  </si>
  <si>
    <t>木柜</t>
  </si>
  <si>
    <t>011207001017</t>
  </si>
  <si>
    <t>011407002008</t>
  </si>
  <si>
    <t>011302001008</t>
  </si>
  <si>
    <t>010802003006</t>
  </si>
  <si>
    <t>010810002006</t>
  </si>
  <si>
    <t>011605001010</t>
  </si>
  <si>
    <t>十四</t>
  </si>
  <si>
    <t>二层过道走廊</t>
  </si>
  <si>
    <t>011105002014</t>
  </si>
  <si>
    <t>011407002009</t>
  </si>
  <si>
    <t>1.PT-03原顶红色涂料(一底、二面漆)
2.腻子修补，找平
3.其他：包括为满足设计、验收规范规定施工所需的一切工序及费用</t>
  </si>
  <si>
    <t>011302001009</t>
  </si>
  <si>
    <t>过道底部天棚吊顶</t>
  </si>
  <si>
    <t>011407001020</t>
  </si>
  <si>
    <t>011605001013</t>
  </si>
  <si>
    <t>十五</t>
  </si>
  <si>
    <t>会客室</t>
  </si>
  <si>
    <t>011105002015</t>
  </si>
  <si>
    <t>011302001010</t>
  </si>
  <si>
    <t>011502007002</t>
  </si>
  <si>
    <t>不锈钢线条</t>
  </si>
  <si>
    <t>1.黑色不锈钢
2.详见DE-02-21节点</t>
  </si>
  <si>
    <t>011505010002</t>
  </si>
  <si>
    <t>1.石膏板面贴红色烤漆玻璃
2.18mm防火阻燃板含木龙骨
2.灯槽
3.做法详见节点：详见图纸
4.其他：包括为满足设计、验收规范规定施工所需的一切工序及费用</t>
  </si>
  <si>
    <t>011407001021</t>
  </si>
  <si>
    <t>011407001022</t>
  </si>
  <si>
    <t>011207001018</t>
  </si>
  <si>
    <t>010801004003</t>
  </si>
  <si>
    <t>010802003007</t>
  </si>
  <si>
    <t>010810002007</t>
  </si>
  <si>
    <t>十六</t>
  </si>
  <si>
    <t>会议室02</t>
  </si>
  <si>
    <t>011105002016</t>
  </si>
  <si>
    <t>011302001011</t>
  </si>
  <si>
    <t>011407001023</t>
  </si>
  <si>
    <t>011407001024</t>
  </si>
  <si>
    <t>011207001019</t>
  </si>
  <si>
    <t>011207001020</t>
  </si>
  <si>
    <t>硬包</t>
  </si>
  <si>
    <t>1.18mm防火阻燃板含木龙骨
2.硬包
3.做法详见节点：详见图纸
4.其他：包括为满足设计、验收规范规定施工所需的一切工序及费用</t>
  </si>
  <si>
    <t>011502007003</t>
  </si>
  <si>
    <t>1.黑色不锈钢
2.灯槽
3.做法详见节点：详见图纸
4.其他：包括为满足设计、验收规范规定施工所需的一切工序及费用</t>
  </si>
  <si>
    <t>010802003008</t>
  </si>
  <si>
    <t>010810002008</t>
  </si>
  <si>
    <t>十七</t>
  </si>
  <si>
    <t>会议室01</t>
  </si>
  <si>
    <t>011105002017</t>
  </si>
  <si>
    <t>011302001012</t>
  </si>
  <si>
    <t>010801004008</t>
  </si>
  <si>
    <t>010802003009</t>
  </si>
  <si>
    <t>010810002009</t>
  </si>
  <si>
    <t>011407001026</t>
  </si>
  <si>
    <t>011601001003</t>
  </si>
  <si>
    <t>1、拆除并清理
2、地面砖需成品保护
3.4.其他：具体做法详见砌体设计总说明，包括为满足设计、验收规范规定施工所需的一切工序及费用</t>
  </si>
  <si>
    <t>十八</t>
  </si>
  <si>
    <t>新媒体双创中心二层</t>
  </si>
  <si>
    <t>011105002018</t>
  </si>
  <si>
    <t>011407002010</t>
  </si>
  <si>
    <t>011302001013</t>
  </si>
  <si>
    <t>010802003010</t>
  </si>
  <si>
    <t>010810002010</t>
  </si>
  <si>
    <t>011605001015</t>
  </si>
  <si>
    <t>011407001025</t>
  </si>
  <si>
    <t>二十一</t>
  </si>
  <si>
    <t>投标人自行增补</t>
  </si>
  <si>
    <t>投标单位：（盖章）</t>
  </si>
  <si>
    <t>委托代理人：（签字）</t>
  </si>
  <si>
    <t>装饰工程综合单价分析表</t>
  </si>
  <si>
    <t>部位</t>
  </si>
  <si>
    <t>单位</t>
  </si>
  <si>
    <t>综合单价 
∑(A:H)</t>
  </si>
  <si>
    <t>综合单价组价明细表（元）</t>
  </si>
  <si>
    <t>人工费（A）</t>
  </si>
  <si>
    <t>主材费（B）含损耗</t>
  </si>
  <si>
    <t>辅材费（C）</t>
  </si>
  <si>
    <t>机械费（D）</t>
  </si>
  <si>
    <t>管理费（E)</t>
  </si>
  <si>
    <t>利润（F)</t>
  </si>
  <si>
    <t>规费（G)</t>
  </si>
  <si>
    <t>税金（H)</t>
  </si>
  <si>
    <t>计算基础：(A+B+C+D)</t>
  </si>
  <si>
    <t>计算基础：(A）</t>
  </si>
  <si>
    <t>计算基础：(A+B+C+D+E+F+G）</t>
  </si>
  <si>
    <t>二十</t>
  </si>
  <si>
    <t>安装工程量清单计价表</t>
  </si>
  <si>
    <t>子目编号</t>
  </si>
  <si>
    <t>工程量</t>
  </si>
  <si>
    <t>030404017001</t>
  </si>
  <si>
    <t>配电箱（改造）</t>
  </si>
  <si>
    <t>1.名称：SDAL
2.规格：600*800*200
3.安装方式：悬挂安装
4.调试：配电箱调试
5.备注：改造增加的元器件详见图纸，满足相关规范及设计要求</t>
  </si>
  <si>
    <t>台</t>
  </si>
  <si>
    <t>030404017002</t>
  </si>
  <si>
    <t>配电箱</t>
  </si>
  <si>
    <t>1.名称：LEDAL
2.规格：600*800*200
3.安装方式：悬挂安装
4.调试：配电箱调试
5.备注：改造增加的元器件详见图纸，满足相关规范及设计要求</t>
  </si>
  <si>
    <t>030404017003</t>
  </si>
  <si>
    <t>1.名称：1ALa14
2.规格：600*800*200
3.安装方式：悬挂安装
4.调试：配电箱调试
5.备注：改造增加的元器件详见图纸，满足相关规范及设计要求</t>
  </si>
  <si>
    <t>030404017004</t>
  </si>
  <si>
    <t>1.名称：LED屏开关箱
2.规格：400*300*200
3.安装方式：悬挂安装
4.调试：配电箱调试
5.备注：改造增加的元器件详见图纸，满足相关规范及设计要求</t>
  </si>
  <si>
    <t>030404017005</t>
  </si>
  <si>
    <t>1.名称：1ALd22
2.规格：600*800*200
3.安装方式：悬挂安装
4.调试：配电箱调试
5.备注：改造增加的元器件详见图纸，满足相关规范及设计要求</t>
  </si>
  <si>
    <t>030404034001</t>
  </si>
  <si>
    <t>照明开关</t>
  </si>
  <si>
    <t>1.名称：双联开关
2.材质：详见图纸
3.规格：250V 10A
4.安装方式：距地1.3m安装
5.备注：满足相关规范及设计要求</t>
  </si>
  <si>
    <t>个</t>
  </si>
  <si>
    <t>030404034002</t>
  </si>
  <si>
    <t>1.名称：三联开关
2.材质：详见图纸
3.规格：250V 10A
4.安装方式：距地1.3m安装
5.备注：满足相关规范及设计要求</t>
  </si>
  <si>
    <t>030404035001</t>
  </si>
  <si>
    <t>插座</t>
  </si>
  <si>
    <t>1.名称：五孔插座插座
2.材质：详见图纸
3.规格：250V，10A
4.安装方式：距地安装
5.备注：满足相关规范及设计要求</t>
  </si>
  <si>
    <t>030404035002</t>
  </si>
  <si>
    <t>1.名称：地面插座
2.材质：详见图纸
3.规格：250V，10A
4.安装方式：地面安装
5.备注：满足相关规范及设计要求</t>
  </si>
  <si>
    <t>030411006001</t>
  </si>
  <si>
    <t>接线盒</t>
  </si>
  <si>
    <t>1.名称：接线盒
2.其他：满足相关规范及技术要求</t>
  </si>
  <si>
    <t>030408001001</t>
  </si>
  <si>
    <t>电力电缆</t>
  </si>
  <si>
    <t>1.名称：电力电缆
2.型号：WDZB-YJY-4x25+1x16
3.敷设方式：综合考虑
5.备注：满足相关规范及设计要求</t>
  </si>
  <si>
    <t>030408001002</t>
  </si>
  <si>
    <t>1.名称：电力电缆
2.型号：WDZB-YJY-5x10
3.敷设方式：综合考虑
5.备注：满足相关规范及设计要求</t>
  </si>
  <si>
    <t>030408001003</t>
  </si>
  <si>
    <t>1.名称：电力电缆
2.型号：WDZB-YJY-4x16+1x10
3.敷设方式：综合考虑</t>
  </si>
  <si>
    <t>030408001004</t>
  </si>
  <si>
    <t>1.名称：电力电缆
2.型号：WDZB-YJY-4x150+1x95
3.敷设方式：综合考虑
4.备注：满足相关规范及设计要求</t>
  </si>
  <si>
    <t>030408006001</t>
  </si>
  <si>
    <t>电力电缆头</t>
  </si>
  <si>
    <t>1.WDZB-YJY-4x150+1x95
2.备注：满足相关规范及设计要求</t>
  </si>
  <si>
    <t>030408006002</t>
  </si>
  <si>
    <t>1.WDZB-YJY-4x16+1x10
2.备注：满足相关规范及设计要求</t>
  </si>
  <si>
    <t>030408006003</t>
  </si>
  <si>
    <t>1.WDZB-YJY-4x25+1x16
2.备注：满足相关规范及设计要求</t>
  </si>
  <si>
    <t>030307005001</t>
  </si>
  <si>
    <t>桥架支架制作安装</t>
  </si>
  <si>
    <t>1.材质:镀锌角钢
2.备注：满足相关规范及设计要求</t>
  </si>
  <si>
    <t>t</t>
  </si>
  <si>
    <t>030411001001</t>
  </si>
  <si>
    <t>配管</t>
  </si>
  <si>
    <t>1.名称：紧定式套接镀锌钢管
2.规格：JDG20
3.配置形式及部位：吊顶内明敷设
4.其他：含支架制作、安装及刷漆工作
5.备注：满足相关规范及设计要求</t>
  </si>
  <si>
    <t>030411001002</t>
  </si>
  <si>
    <t>1.名称：紧定式套接镀锌钢管
2.规格：JDG40
3.配置形式及部位：吊顶内明敷设
4.其他：含支架制作、安装及刷漆工作
5.备注：满足相关规范及设计要求</t>
  </si>
  <si>
    <t>030411001003</t>
  </si>
  <si>
    <t>1.名称：紧定式套接镀锌钢管
2.规格：JDG50
3.配置形式及部位：吊顶内明敷设
4.其他：含支架制作、安装及刷漆工作
5.备注：满足相关规范及设计要求</t>
  </si>
  <si>
    <t>030411001004</t>
  </si>
  <si>
    <t>1.名称：紧定式套接镀锌钢管
2.规格：金属软管20
3.配置形式及部位：吊顶内明敷设
4.其他：含支架制作、安装及刷漆工作
5.备注：满足相关规范及设计要求</t>
  </si>
  <si>
    <t>030411003001</t>
  </si>
  <si>
    <t>桥架</t>
  </si>
  <si>
    <t>1.名称：线槽
2.规格型号：100*100
3.含防火隔板、防火堵洞、支吊架制作安装</t>
  </si>
  <si>
    <t>030411003002</t>
  </si>
  <si>
    <t>1.名称：热镀锌金属线槽
2.规格型号：150*100
3.含防火隔板、防火堵洞、桥架配件
4.备注：满足相关规范及设计要求</t>
  </si>
  <si>
    <t>030411003003</t>
  </si>
  <si>
    <t>1.名称：热镀锌金属线槽
2.规格型号：100*50
3.含防火隔板、防火堵洞、桥架配件
5.备注：满足相关规范及设计要求</t>
  </si>
  <si>
    <t>030411004001</t>
  </si>
  <si>
    <t>配线</t>
  </si>
  <si>
    <t>1.名称：WDZB-BYJ-3x2.5
2.配线形式：综合考虑
3.备注：满足相关规范及设计要求</t>
  </si>
  <si>
    <t>030411004002</t>
  </si>
  <si>
    <t>1.名称：WDZBN-BYJ-3x2.5
2.配线形式：综合考虑
3.备注：满足相关规范及设计要求</t>
  </si>
  <si>
    <t>030412001001</t>
  </si>
  <si>
    <t>LED明装筒灯(L01)</t>
  </si>
  <si>
    <t>1.名称：LED明装筒灯（L01)
2.型号：20W、光通量1600lm、显色指数≥90、色温5000K
3.安装形式：吊杆吊装
4.其他：满足设计规范要求</t>
  </si>
  <si>
    <t>套</t>
  </si>
  <si>
    <t>030412004001</t>
  </si>
  <si>
    <t>电动会议平板灯(L02)</t>
  </si>
  <si>
    <t>1.名称：电动会议平板灯（L02）
2.型号：120W KM-H12-120W,光通量(可调)、显色指数≥90、色温(可调)
3.安装形式：吊杆安装
4.其他：满足设计规范要求</t>
  </si>
  <si>
    <t>030412001002</t>
  </si>
  <si>
    <t>LED筒灯(L03)</t>
  </si>
  <si>
    <t>1.名称：LED筒灯(L03)
2.型号：22W、 光通量1200 lm、显色指数≥80、色温5000K
3.安装形式：开孔安装
4.其他：满足设计规范要求</t>
  </si>
  <si>
    <t>030412001003</t>
  </si>
  <si>
    <t>LED明装筒灯（L04)</t>
  </si>
  <si>
    <t>1.名称：LED明装筒灯（L04)
2.型号：12W 显色指数≥90、色温5000K
3.安装形式：吊杆吊装
4.其他：满足设计规范要求</t>
  </si>
  <si>
    <t>030412001004</t>
  </si>
  <si>
    <t>LED吊线线条灯（L05）</t>
  </si>
  <si>
    <t>1.名称：LED吊线线条灯（L05）
2.型号：22W定制,光通量2880 lm、显色指数≥80、色温5000K)
3.安装形式：吊杆安装
4.其他：满足设计规范要求</t>
  </si>
  <si>
    <t>030412001005</t>
  </si>
  <si>
    <t>LED线条灯（L06）</t>
  </si>
  <si>
    <t>1.名称：LED线条灯（L06）
2.型号：30W定制,显色指数≥80、色温5000K)
3.安装形式：吊杆安装
4.其他：满足设计规范要求</t>
  </si>
  <si>
    <t>030412001006</t>
  </si>
  <si>
    <t>LED工况灯(L07)</t>
  </si>
  <si>
    <t>1.名称：LED工况灯灯（L07)
2.型号：50W显色指数≥90、色温5000K
3.安装形式：吊杆吊装
4.其他：满足设计规范要求</t>
  </si>
  <si>
    <t>030412001007</t>
  </si>
  <si>
    <t>LED智能筒灯（L08)</t>
  </si>
  <si>
    <t>1.名称：LED智能筒灯（L08)
2.型号：12W、显色指数≥90、色温5000K
3.安装形式：开孔安装
4.其他：满足设计规范要求</t>
  </si>
  <si>
    <t>030412001008</t>
  </si>
  <si>
    <t>LED吊灯（L09)</t>
  </si>
  <si>
    <t>1.名称：照楼灯
2.型号：12W、显色指数≥90、色温5000K
3.安装形式：吊杆吊装
4.其他：满足设计规范要求</t>
  </si>
  <si>
    <t>030412001009</t>
  </si>
  <si>
    <t>背景墙LED灯带</t>
  </si>
  <si>
    <t>1.名称：嵌入式LED灯带、背景墙灯带
2.型号：7W/m
3.安装形式：详见图纸
4.其他：满足设计规范要求</t>
  </si>
  <si>
    <t>030412001010</t>
  </si>
  <si>
    <t>特色吸顶灯L10</t>
  </si>
  <si>
    <t>1.名称：特色吸顶灯
2.型号：定制40W, 、显色指数≥80、色温5000
3.安装形式：详见图纸
4.其他：满足设计规范要求</t>
  </si>
  <si>
    <t>030412001011</t>
  </si>
  <si>
    <t>低压灯带或灯片(L11)</t>
  </si>
  <si>
    <t>1.名称：吊低压灯带
2.型号：20W 光通量1600 lm、显色指数≥95、色温5000K
，20w，各种形状综合考虑
3.安装形式：贴片安装
4.其他：满足设计规范要求</t>
  </si>
  <si>
    <t>030412004002</t>
  </si>
  <si>
    <t>装饰灯</t>
  </si>
  <si>
    <t>1.名称：应急疏散指示标志灯E
2.型号：(标识为“安全出口”),1W
3.安装形式：门框上方0.2米壁挂式安装
4.其他：满足设计规范要求</t>
  </si>
  <si>
    <t>030412004003</t>
  </si>
  <si>
    <t>1.名称：疏散指示灯
2.型号：指示灯,1W(LED)
3.安装形式：,距地0.3米壁挂式安装
4.其他：满足设计规范要求</t>
  </si>
  <si>
    <t>030412004004</t>
  </si>
  <si>
    <t>1.名称：应自带电源的应急照明灯
2.型号：照明灯,3W(LED)
3.安装形式：距地2.5米壁挂式安装
4.其他：满足设计规范要求</t>
  </si>
  <si>
    <t>030412004005</t>
  </si>
  <si>
    <t>1.名称：多媒体互动展示区造型灯具;
2.工艺：铁艺烤漆加亚克力面板；
3.参数中性光，需满足光通量的需求；</t>
  </si>
  <si>
    <t>030413002001</t>
  </si>
  <si>
    <t>凿(压)槽</t>
  </si>
  <si>
    <t>1.名称：凿线槽
2.规格：宽度综合考虑
3.填充(恢复)方式：抹灰修复</t>
  </si>
  <si>
    <t>030501009001</t>
  </si>
  <si>
    <t>路由器</t>
  </si>
  <si>
    <t>1.名称：无线AP
2.安装形式：详见图纸
3.其他：满足设计规范要求</t>
  </si>
  <si>
    <t>030411005001</t>
  </si>
  <si>
    <t>接线箱</t>
  </si>
  <si>
    <t>1.名称：弱电箱
2.规格：详见图纸
3.工作内容：详见图纸
4.调试：配电箱调试 
5.备注：满足相关规范及设计要求</t>
  </si>
  <si>
    <t>030411005002</t>
  </si>
  <si>
    <t>分配器</t>
  </si>
  <si>
    <t>1.名称：分配器
2.规格：详见图纸
3.工作内容：详见图纸
4.调试：配电箱调试 
5.备注：满足相关规范及设计要求</t>
  </si>
  <si>
    <t>030411005003</t>
  </si>
  <si>
    <t>切换器</t>
  </si>
  <si>
    <t>1.名称：切换器
2.规格：详见图纸
3.工作内容：详见图纸
4.调试：配电箱调试 
5.备注：满足相关规范及设计要求</t>
  </si>
  <si>
    <t>030501016001</t>
  </si>
  <si>
    <t>计算机应用、网络系统试运行</t>
  </si>
  <si>
    <t>1.名称：弱电系统调试
2.备注：满足相关规范及设计要求</t>
  </si>
  <si>
    <t>系统</t>
  </si>
  <si>
    <t>030502004001</t>
  </si>
  <si>
    <t>电视、电话插座</t>
  </si>
  <si>
    <t>1.名称：电话、电视及网络信息插座
2.安装方式：距地0.3m安装或结合家具安装
3.工程内容：本体安装、含双绞线调试
4.备注：满足相关规范及设计要求</t>
  </si>
  <si>
    <t>030502005001</t>
  </si>
  <si>
    <t>音频线</t>
  </si>
  <si>
    <t>1.名称：音频线
2.配线形式：综合考虑
3.备注：满足相关规范及设计要求</t>
  </si>
  <si>
    <t>030502005002</t>
  </si>
  <si>
    <t>HDMI</t>
  </si>
  <si>
    <t>1.名称：HDMI
2.配线形式：综合考虑
3</t>
  </si>
  <si>
    <t>030502005003</t>
  </si>
  <si>
    <t>双绞线缆</t>
  </si>
  <si>
    <t>1.名称：超五类4对非屏蔽双绞线
2.配线形式：综合考虑
3.备注：满足相关规范及设计要求</t>
  </si>
  <si>
    <t>消防水</t>
  </si>
  <si>
    <t>1.名称：紧定式套接镀锌钢管
2.规格：JDG25
3.配置形式及部位：吊顶内明敷设
4.其他：含支架制作、安装及刷漆工作
5.备注：满足相关规范及设计要求</t>
  </si>
  <si>
    <t>1.名称：紧定式套接镀锌钢管
2.规格：JDG32
3.配置形式及部位：吊顶内明敷设
4.其他：含支架制作、安装及刷漆工作
5.备注：满足相关规范及设计要求</t>
  </si>
  <si>
    <t>消防报警回路信号线</t>
  </si>
  <si>
    <t>1.名称：消防报警回路信号线 WDZBN-RYJS-2x1.5/
2.配线形式：综合考虑
3.备注：满足相关规范及设计要求</t>
  </si>
  <si>
    <t>控制线</t>
  </si>
  <si>
    <t>1.名称：WDZBN-KYJY-4x2.5/
2.配线形式：综合考虑
3.备注：满足相关规范及设计要求</t>
  </si>
  <si>
    <t>030411004003</t>
  </si>
  <si>
    <t>电源线</t>
  </si>
  <si>
    <t>1.名称： WDZBN-RYJS-2x2.5/
2.配线形式：综合考虑
3.备注：满足相关规范及设计要求</t>
  </si>
  <si>
    <t>030411004004</t>
  </si>
  <si>
    <t>广播线</t>
  </si>
  <si>
    <t>1.名称：WDZBN-RYJS-4x1.5
2.配线形式：综合考虑
3.备注：满足相关规范及设计要求</t>
  </si>
  <si>
    <t>030411004005</t>
  </si>
  <si>
    <t>电话线</t>
  </si>
  <si>
    <t>1.名称： WDZBN-RYJS-2x1.5
2.配线形式：综合考虑
3.备注：满足相关规范及设计要求</t>
  </si>
  <si>
    <t>030901001001</t>
  </si>
  <si>
    <t>水喷淋钢管</t>
  </si>
  <si>
    <t>1.安装部位：室内
2.材质：内外热镀锌焊接钢管
3.管道规格：DN25
4.连接方式：螺纹连接
5.套管：一般套管制作、安装
6.管道试验：水压试验 水冲洗                                                                                                                                             
7.备注：含管件、封堵及支架
8.满足相关规范及设计要求</t>
  </si>
  <si>
    <t>030901001002</t>
  </si>
  <si>
    <t>1.安装部位：室内
2.材质：内外热镀锌焊接钢管
3.管道规格：DN32
4.连接方式：螺纹连接
5.套管：一般套管制作、安装
6.管道试验：水压试验 水冲洗                                                                                                                                             
7.备注：含管件、封堵及支架
8.满足相关规范及设计要求</t>
  </si>
  <si>
    <t>030901001003</t>
  </si>
  <si>
    <t>1.安装部位：室内
2.材质：内外热镀锌焊接钢管
3.管道规格：DN40
4.连接方式：螺纹连接
5.套管：一般套管制作、安装
6.管道试验：水压试验 水冲洗                                                                                                                                             
7.备注：含管件、封堵及支架
8.满足相关规范及设计要求</t>
  </si>
  <si>
    <t>030901001004</t>
  </si>
  <si>
    <t>1.安装部位：室内
2.材质：内外热镀锌焊接钢管
3.管道规格：DN50
4.连接方式：螺纹连接
5.套管：一般套管制作、安装
6.管道试验：水压试验 水冲洗                                                                                                                                             
7.备注：含管件、封堵及支架
8.满足相关规范及设计要求</t>
  </si>
  <si>
    <t>030901001005</t>
  </si>
  <si>
    <t>1.安装部位：室内
2.材质：内外热镀锌焊接钢管
3.管道规格：DN65
4.连接方式：螺纹连接
5.套管：一般套管制作、安装
6.管道试验：水压试验 水冲洗                                                                                                                                             
7.备注：含管件、封堵及支架
8.满足相关规范及设计要求</t>
  </si>
  <si>
    <t>030901001006</t>
  </si>
  <si>
    <t>1.安装部位：室内
2.材质：内外热镀锌焊接钢管
3.管道规格：DN80
4.连接方式：螺纹连接
5.套管：一般套管制作、安装
6.管道试验：水压试验 水冲洗                                                                                                                                             
7.备注：含管件、封堵及支架
8.满足相关规范及设计要求</t>
  </si>
  <si>
    <t>030901001007</t>
  </si>
  <si>
    <t>1.安装部位：室内
2.材质：内外热镀锌焊接钢管
3.管道规格：DN100
4.连接方式：螺纹连接
5.套管：一般套管制作、安装
6.管道试验：水压试验 水冲洗                                                                                                                                             
7.备注：含管件、封堵及支架
8.满足相关规范及设计要求</t>
  </si>
  <si>
    <t>030901001008</t>
  </si>
  <si>
    <t>1.安装部位：室内
2.材质：内外热镀锌焊接钢管
3.管道规格：DN150
4.连接方式：螺纹连接
5.套管：一般套管制作、安装
6.管道试验：水压试验 水冲洗                                                                                                                                             
7.备注：含管件、封堵及支架
8.满足相关规范及设计要求</t>
  </si>
  <si>
    <t>030901003001</t>
  </si>
  <si>
    <t>水喷淋(雾)喷头</t>
  </si>
  <si>
    <t>1.连接形式:螺纹连接
2.材质、规格:DN25、各种喷头
3.满足相关规范及设计要求</t>
  </si>
  <si>
    <t>030901008001</t>
  </si>
  <si>
    <t>末端试水装置</t>
  </si>
  <si>
    <t>1.安装部位：室内
2.材质：内外热镀锌焊接钢管
3.管道规格：DN25
4.连接方式：螺纹连接
5.套管：一般套管制作、安装
6.管道试验：水压试验 水冲洗                                                                                                                                             
7.备注：含管材、阀门、压力表等
8.满足相关规范及设计要求</t>
  </si>
  <si>
    <t>030901010001</t>
  </si>
  <si>
    <t>室内消火栓</t>
  </si>
  <si>
    <t>1.安装部位：室内
2.名称：薄型单栓带消防软管卷盘组合式消防柜
3.型号、规格：型号为SG16(18)E65Z-J，箱体尺寸为：1800*700*160(180)，安装参见国标15S202-P21，内设SN65DN65旋转型消火栓一只，长30米衬胶水龙带一根，φ19水枪一只消火栓，消防软管卷盘JPS2.0(1.6)-19，栓口离地面或操作基面高度为1.1m。内含内含2具5kg手提式磷酸铵盐干粉灭火器；灭火器型号MF/ABC5
4.备注：满足相关规范及设计要求</t>
  </si>
  <si>
    <t>030416010001</t>
  </si>
  <si>
    <t>抗震支架</t>
  </si>
  <si>
    <t>1.本工程所在地抗震设防烈度为7度,都应设置抗震支吊架,且此项目抗震支吊架产品需通过FM认证,
2.室内大于或等于DN65给水、排水、消防管的水平管道,当其采用吊架、支架或托架固定时,应按与混凝土、钢结构、木结构等须采取可靠的锚固形式。
3.备注：满足相关规范及设计要求</t>
  </si>
  <si>
    <t>031002003001</t>
  </si>
  <si>
    <t>套管</t>
  </si>
  <si>
    <t>1.刚性防水套管制作安装 公称直径100mm以内
2.备注：满足相关规范及设计要求</t>
  </si>
  <si>
    <t>030905002001</t>
  </si>
  <si>
    <t>水灭火控制装置调试</t>
  </si>
  <si>
    <t>1.名称：水灭火装置调试
2.备注：满足相关规范及设计要求</t>
  </si>
  <si>
    <t>点</t>
  </si>
  <si>
    <t>030905001002</t>
  </si>
  <si>
    <t>自动报警系统调试</t>
  </si>
  <si>
    <t>1.自动报警系统调试128点以内
2.备注：满足相关规范及设计要求</t>
  </si>
  <si>
    <t>030904001001</t>
  </si>
  <si>
    <t>点型探测器</t>
  </si>
  <si>
    <t>1.名称：感烟火灾探测器
2.安装方式：吸顶安装
3.备注：满足相关规范及设计要求</t>
  </si>
  <si>
    <t>030904003001</t>
  </si>
  <si>
    <t>消防报警电话插孔(电话)</t>
  </si>
  <si>
    <t>1.带电话插孔的手动报警按钮
2.安装方式：壁装
3.备注：满足相关规范及设计要求</t>
  </si>
  <si>
    <t>030904005001</t>
  </si>
  <si>
    <t>声光报警器</t>
  </si>
  <si>
    <t>1.声光报警器
2.备注：满足相关规范及设计要求</t>
  </si>
  <si>
    <t>030904006001</t>
  </si>
  <si>
    <t>消火栓起泵按钮</t>
  </si>
  <si>
    <t>1.消火栓起泵按钮
2.备注：满足相关规范及设计要求</t>
  </si>
  <si>
    <t>030904008001</t>
  </si>
  <si>
    <t>模块(模块箱)</t>
  </si>
  <si>
    <t>1.短路隔离器SI1
2.备注：满足相关规范及设计要求</t>
  </si>
  <si>
    <t>031201001001</t>
  </si>
  <si>
    <t>管道刷油</t>
  </si>
  <si>
    <t>1在涂刷底漆前,应清除表面的灰尘、污垢、锈斑、焊渣等物.涂刷油漆厚度应均匀;
2 消火栓管刷樟丹二道,红色调和漆二道。自动喷水管刷樟丹二道,红色黄环调和漆二道;
3 保温管道:进行保温后,外壳再刷防火漆二道,给水管外刷兰色环,排水管外刷黑环;
4 管道支架除锈后刷樟丹二道,灰色调和漆二道得有脱皮、起泡、流淌和漏涂现象。
5.支架刷漆含在综合单价里，不另计处算
5.备注：满足相关规范及设计要求</t>
  </si>
  <si>
    <t>0310010060001</t>
  </si>
  <si>
    <t>绿化给排水综合项</t>
  </si>
  <si>
    <t>1.PPR给水管de32\25\20
2.排水管PVC160\PVC75
3.专用滴管喷头\带锁水龙头 铜质 DN15\闸阀 与管径一致
4.阀门井、雨水口按国标
5、嘉丁拿专用喷洒器一套
6.含开挖回填，瓷砖修复另计入休闲区
6.备注：满足相关规范及设计要求</t>
  </si>
  <si>
    <t>空调内外机电源</t>
  </si>
  <si>
    <t>空调配置详见图纸</t>
  </si>
  <si>
    <t xml:space="preserve">安装工程综合单价分析表 </t>
  </si>
  <si>
    <t>项目编码</t>
  </si>
  <si>
    <t>项目特征</t>
  </si>
  <si>
    <t>综合单价 ∑(A:H)</t>
  </si>
  <si>
    <t>主材费（含损耗）（B）</t>
  </si>
  <si>
    <t>合计（元）</t>
  </si>
  <si>
    <t>卫生间改造</t>
  </si>
  <si>
    <t>图纸确认后据实结算</t>
  </si>
  <si>
    <t>合计</t>
  </si>
  <si>
    <t>1、以上报价已包含本项目涉及的所有分包工程的总包配合费，固定包干不作调整。
2、配合工作包括但不限于空调单位、电梯、智能化等分包配合服务，验收配合（如需）、交界面收口等工作。</t>
  </si>
  <si>
    <t>主要材料价格表</t>
  </si>
  <si>
    <t>材料名称</t>
  </si>
  <si>
    <t>参考品牌</t>
  </si>
  <si>
    <t>投标人选用品牌
（选用品牌档次不得低于参考品牌同档次）</t>
  </si>
  <si>
    <t>使用部位</t>
  </si>
  <si>
    <t>装饰部分</t>
  </si>
  <si>
    <t xml:space="preserve">镀锌钢管 </t>
  </si>
  <si>
    <t>唐钢、鞍钢、金洲等同等档次品牌</t>
  </si>
  <si>
    <t xml:space="preserve">防火阻燃板 </t>
  </si>
  <si>
    <t>莫干山、伟业、兔宝宝等同等档次品牌</t>
  </si>
  <si>
    <t>华耀、信义、南玻同等档次品牌</t>
  </si>
  <si>
    <t>标准纸面石膏板 9.5厚</t>
  </si>
  <si>
    <t>泰山、可耐福、优时吉博罗等同等档次品牌</t>
  </si>
  <si>
    <t>防火木纹板</t>
  </si>
  <si>
    <t>大自然、圣象、世友等同等档次品牌</t>
  </si>
  <si>
    <t>涂料</t>
  </si>
  <si>
    <t>三棵树、立邦、美涂士等同等档次品牌</t>
  </si>
  <si>
    <t>甲级木质防火门 综合 含门锁,闭门器</t>
  </si>
  <si>
    <t xml:space="preserve">步阳、星月神 、王力等同等档次品牌
</t>
  </si>
  <si>
    <t>甲级钢质防火门 综合 含门锁,闭门器</t>
  </si>
  <si>
    <t xml:space="preserve">热镀锌钢管 </t>
  </si>
  <si>
    <t>喷头、烟感、报警按钮、报警器</t>
  </si>
  <si>
    <t>青鸟、北大、赋安等同等档次品牌</t>
  </si>
  <si>
    <t>筒灯、灯带、平板灯、线条灯</t>
  </si>
  <si>
    <t>三雄极光、欧普、雷士等同等档次品牌</t>
  </si>
  <si>
    <t xml:space="preserve">开关、插座 </t>
  </si>
  <si>
    <t>公牛、德力西、西门子等同等档次品牌</t>
  </si>
  <si>
    <t>电线电缆</t>
  </si>
  <si>
    <t>太阳、远东、上上等同等档次品牌</t>
  </si>
  <si>
    <t>投标单位补充</t>
  </si>
  <si>
    <t>…</t>
  </si>
  <si>
    <t xml:space="preserve"> 注：
    1、不允许自行修改上表中“材料名称”、“规格、型号”及“单位”栏的内容。
    2、投标单位须在备选品牌中选择单一品牌填写在“选用品牌”栏中进行报价。
    3、不指定品牌，选用品牌不得低于参考品牌同档水平，进场前需对材料品牌进行选样认样。</t>
  </si>
  <si>
    <t>投标人(公章):</t>
  </si>
  <si>
    <t>法人代表或授权代表:</t>
  </si>
  <si>
    <r>
      <rPr>
        <sz val="11"/>
        <rFont val="宋体"/>
        <charset val="134"/>
      </rPr>
      <t>日期:</t>
    </r>
    <r>
      <rPr>
        <sz val="11"/>
        <rFont val="宋体"/>
        <charset val="134"/>
      </rPr>
      <t xml:space="preserve">   </t>
    </r>
    <r>
      <rPr>
        <sz val="11"/>
        <rFont val="宋体"/>
        <charset val="134"/>
      </rPr>
      <t>年</t>
    </r>
    <r>
      <rPr>
        <sz val="11"/>
        <rFont val="宋体"/>
        <charset val="134"/>
      </rPr>
      <t xml:space="preserve">  </t>
    </r>
    <r>
      <rPr>
        <sz val="11"/>
        <rFont val="宋体"/>
        <charset val="134"/>
      </rPr>
      <t>月</t>
    </r>
    <r>
      <rPr>
        <sz val="11"/>
        <rFont val="宋体"/>
        <charset val="134"/>
      </rPr>
      <t xml:space="preserve">   </t>
    </r>
    <r>
      <rPr>
        <sz val="11"/>
        <rFont val="宋体"/>
        <charset val="134"/>
      </rPr>
      <t>日</t>
    </r>
  </si>
  <si>
    <t>主材甲供明细表</t>
  </si>
  <si>
    <t>供应方式</t>
  </si>
  <si>
    <t>数量</t>
  </si>
  <si>
    <t>损耗率</t>
  </si>
  <si>
    <t>空调</t>
  </si>
  <si>
    <t>甲供</t>
  </si>
  <si>
    <t>LED屏</t>
  </si>
  <si>
    <t>电视</t>
  </si>
  <si>
    <t>绿幕</t>
  </si>
  <si>
    <t>音响</t>
  </si>
  <si>
    <t>二层会议室1、2回形吊灯</t>
  </si>
  <si>
    <t>可移动家具</t>
  </si>
  <si>
    <t>企业标识、背景墙</t>
  </si>
  <si>
    <t>办公桌椅</t>
  </si>
  <si>
    <t>多媒体互动展示区文化展位</t>
  </si>
  <si>
    <t>其他甲供材...</t>
  </si>
  <si>
    <t>以上主材甲供，请施工单位根据图纸的工程量填报施工损耗率，此损耗率需由施工单位根据实际施工的损耗据实填报，甲方按施工单位提供的损耗率备料。即甲方的实际供货量=清单量+损耗量，如实际施工过程中出项量的亏损，甲方不再承担此费用，由施工单位自行采购补充量差；</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</si>
</sst>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0.00_ "/>
    <numFmt numFmtId="178" formatCode="0.00_ ;[Red]\-0.00\ "/>
    <numFmt numFmtId="179" formatCode="#,##0.00_ ;[Red]\-#,##0.00\ "/>
    <numFmt numFmtId="180" formatCode="0.00_);[Red]\(0.00\)"/>
    <numFmt numFmtId="181" formatCode="0_ ;[Red]\-0\ "/>
  </numFmts>
  <fonts count="66">
    <font>
      <sz val="9"/>
      <color theme="1"/>
      <name val="宋体"/>
      <charset val="134"/>
      <scheme val="minor"/>
    </font>
    <font>
      <sz val="11"/>
      <color theme="1"/>
      <name val="宋体"/>
      <charset val="134"/>
      <scheme val="minor"/>
    </font>
    <font>
      <sz val="16"/>
      <color theme="1"/>
      <name val="宋体"/>
      <charset val="134"/>
      <scheme val="minor"/>
    </font>
    <font>
      <sz val="12"/>
      <color theme="1"/>
      <name val="宋体"/>
      <charset val="134"/>
      <scheme val="minor"/>
    </font>
    <font>
      <sz val="10"/>
      <color theme="1"/>
      <name val="宋体"/>
      <charset val="134"/>
      <scheme val="minor"/>
    </font>
    <font>
      <sz val="9"/>
      <color indexed="8"/>
      <name val="宋体"/>
      <charset val="134"/>
      <scheme val="minor"/>
    </font>
    <font>
      <sz val="9"/>
      <color rgb="FF000000"/>
      <name val="宋体"/>
      <charset val="134"/>
      <scheme val="minor"/>
    </font>
    <font>
      <sz val="11"/>
      <color rgb="FFFF0000"/>
      <name val="宋体"/>
      <charset val="134"/>
      <scheme val="minor"/>
    </font>
    <font>
      <b/>
      <sz val="11"/>
      <name val="宋体"/>
      <charset val="134"/>
      <scheme val="minor"/>
    </font>
    <font>
      <sz val="11"/>
      <name val="宋体"/>
      <charset val="134"/>
      <scheme val="minor"/>
    </font>
    <font>
      <sz val="10"/>
      <name val="宋体"/>
      <charset val="134"/>
      <scheme val="minor"/>
    </font>
    <font>
      <b/>
      <sz val="16"/>
      <name val="宋体"/>
      <charset val="134"/>
      <scheme val="minor"/>
    </font>
    <font>
      <b/>
      <sz val="10"/>
      <name val="宋体"/>
      <charset val="134"/>
      <scheme val="minor"/>
    </font>
    <font>
      <sz val="10"/>
      <name val="宋体"/>
      <charset val="134"/>
    </font>
    <font>
      <b/>
      <sz val="9"/>
      <name val="宋体"/>
      <charset val="134"/>
      <scheme val="minor"/>
    </font>
    <font>
      <b/>
      <sz val="10"/>
      <name val="宋体"/>
      <charset val="134"/>
    </font>
    <font>
      <sz val="9"/>
      <name val="宋体"/>
      <charset val="134"/>
      <scheme val="minor"/>
    </font>
    <font>
      <b/>
      <sz val="18"/>
      <color theme="1"/>
      <name val="宋体"/>
      <charset val="134"/>
    </font>
    <font>
      <b/>
      <sz val="10"/>
      <color theme="1"/>
      <name val="宋体"/>
      <charset val="134"/>
    </font>
    <font>
      <sz val="10"/>
      <color theme="1"/>
      <name val="宋体"/>
      <charset val="134"/>
    </font>
    <font>
      <sz val="11"/>
      <color indexed="8"/>
      <name val="宋体"/>
      <charset val="134"/>
    </font>
    <font>
      <b/>
      <sz val="16"/>
      <name val="宋体"/>
      <charset val="134"/>
    </font>
    <font>
      <sz val="12"/>
      <name val="宋体"/>
      <charset val="134"/>
    </font>
    <font>
      <sz val="9"/>
      <name val="宋体"/>
      <charset val="134"/>
    </font>
    <font>
      <sz val="11"/>
      <name val="宋体"/>
      <charset val="134"/>
    </font>
    <font>
      <sz val="9"/>
      <color theme="1"/>
      <name val="宋体"/>
      <charset val="134"/>
    </font>
    <font>
      <sz val="9"/>
      <color indexed="8"/>
      <name val="宋体"/>
      <charset val="134"/>
    </font>
    <font>
      <b/>
      <sz val="9"/>
      <name val="宋体"/>
      <charset val="134"/>
    </font>
    <font>
      <b/>
      <sz val="11"/>
      <name val="宋体"/>
      <charset val="134"/>
    </font>
    <font>
      <sz val="9"/>
      <color rgb="FFFF0000"/>
      <name val="宋体"/>
      <charset val="134"/>
    </font>
    <font>
      <b/>
      <sz val="20"/>
      <name val="宋体"/>
      <charset val="134"/>
    </font>
    <font>
      <sz val="9"/>
      <color indexed="9"/>
      <name val="宋体"/>
      <charset val="134"/>
    </font>
    <font>
      <b/>
      <sz val="16"/>
      <color indexed="8"/>
      <name val="宋体"/>
      <charset val="134"/>
    </font>
    <font>
      <b/>
      <sz val="11"/>
      <color indexed="8"/>
      <name val="宋体"/>
      <charset val="134"/>
    </font>
    <font>
      <sz val="16"/>
      <name val="宋体"/>
      <charset val="134"/>
    </font>
    <font>
      <b/>
      <sz val="12"/>
      <name val="宋体"/>
      <charset val="134"/>
    </font>
    <font>
      <sz val="10"/>
      <color indexed="8"/>
      <name val="宋体"/>
      <charset val="134"/>
    </font>
    <font>
      <b/>
      <sz val="10"/>
      <color indexed="8"/>
      <name val="宋体"/>
      <charset val="134"/>
    </font>
    <font>
      <sz val="10"/>
      <color rgb="FF000000"/>
      <name val="宋体"/>
      <charset val="134"/>
    </font>
    <font>
      <b/>
      <sz val="24"/>
      <name val="宋体"/>
      <charset val="134"/>
    </font>
    <font>
      <b/>
      <sz val="24"/>
      <color indexed="8"/>
      <name val="宋体"/>
      <charset val="134"/>
    </font>
    <font>
      <b/>
      <sz val="12"/>
      <color theme="1"/>
      <name val="宋体"/>
      <charset val="134"/>
      <scheme val="minor"/>
    </font>
    <font>
      <u/>
      <sz val="11"/>
      <color rgb="FF0000FF"/>
      <name val="宋体"/>
      <charset val="134"/>
      <scheme val="minor"/>
    </font>
    <font>
      <u/>
      <sz val="11"/>
      <color rgb="FF80008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0"/>
      <name val="Helv"/>
      <charset val="0"/>
    </font>
    <font>
      <sz val="11"/>
      <color indexed="8"/>
      <name val="Tahoma"/>
      <charset val="134"/>
    </font>
    <font>
      <sz val="10"/>
      <color indexed="8"/>
      <name val="Arial"/>
      <charset val="0"/>
    </font>
    <font>
      <sz val="12"/>
      <name val="Times New Roman"/>
      <charset val="0"/>
    </font>
    <font>
      <sz val="10"/>
      <name val="Arial"/>
      <charset val="0"/>
    </font>
    <font>
      <u/>
      <sz val="11"/>
      <name val="宋体"/>
      <charset val="134"/>
    </font>
    <font>
      <b/>
      <u/>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indexed="9"/>
        <bgColor indexed="64"/>
      </patternFill>
    </fill>
    <fill>
      <patternFill patternType="solid">
        <fgColor theme="3" tint="0.6"/>
        <bgColor indexed="1"/>
      </patternFill>
    </fill>
    <fill>
      <patternFill patternType="solid">
        <fgColor indexed="9"/>
        <bgColor indexed="1"/>
      </patternFill>
    </fill>
    <fill>
      <patternFill patternType="solid">
        <fgColor rgb="FFFFFF00"/>
        <bgColor indexed="1"/>
      </patternFill>
    </fill>
    <fill>
      <patternFill patternType="solid">
        <fgColor rgb="FFCCCCFF"/>
        <bgColor indexed="64"/>
      </patternFill>
    </fill>
    <fill>
      <patternFill patternType="solid">
        <fgColor theme="3" tint="0.6"/>
        <bgColor indexed="64"/>
      </patternFill>
    </fill>
    <fill>
      <patternFill patternType="solid">
        <fgColor theme="5" tint="0.8"/>
        <bgColor indexed="64"/>
      </patternFill>
    </fill>
    <fill>
      <patternFill patternType="solid">
        <fgColor theme="5" tint="0.8"/>
        <bgColor indexed="1"/>
      </patternFill>
    </fill>
    <fill>
      <patternFill patternType="solid">
        <fgColor theme="9" tint="0.8"/>
        <bgColor indexed="1"/>
      </patternFill>
    </fill>
    <fill>
      <patternFill patternType="solid">
        <fgColor theme="3" tint="0.8"/>
        <bgColor indexed="1"/>
      </patternFill>
    </fill>
    <fill>
      <patternFill patternType="solid">
        <fgColor theme="9" tint="0.399548326059755"/>
        <bgColor indexed="64"/>
      </patternFill>
    </fill>
    <fill>
      <patternFill patternType="solid">
        <fgColor theme="9" tint="0.399975585192419"/>
        <bgColor indexed="64"/>
      </patternFill>
    </fill>
    <fill>
      <patternFill patternType="solid">
        <fgColor theme="3" tint="0.599993896298105"/>
        <bgColor indexed="1"/>
      </patternFill>
    </fill>
    <fill>
      <patternFill patternType="solid">
        <fgColor rgb="FFC5BE97"/>
        <bgColor indexed="1"/>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
        <bgColor indexed="64"/>
      </patternFill>
    </fill>
    <fill>
      <patternFill patternType="solid">
        <fgColor theme="4" tint="0.599993896298105"/>
        <bgColor indexed="64"/>
      </patternFill>
    </fill>
    <fill>
      <patternFill patternType="solid">
        <fgColor theme="4" tint="0.399945066682943"/>
        <bgColor indexed="64"/>
      </patternFill>
    </fill>
    <fill>
      <patternFill patternType="solid">
        <fgColor theme="5"/>
        <bgColor indexed="64"/>
      </patternFill>
    </fill>
    <fill>
      <patternFill patternType="solid">
        <fgColor theme="5" tint="0.799951170384838"/>
        <bgColor indexed="64"/>
      </patternFill>
    </fill>
    <fill>
      <patternFill patternType="solid">
        <fgColor theme="5" tint="0.599993896298105"/>
        <bgColor indexed="64"/>
      </patternFill>
    </fill>
    <fill>
      <patternFill patternType="solid">
        <fgColor theme="5" tint="0.399945066682943"/>
        <bgColor indexed="64"/>
      </patternFill>
    </fill>
    <fill>
      <patternFill patternType="solid">
        <fgColor theme="6"/>
        <bgColor indexed="64"/>
      </patternFill>
    </fill>
    <fill>
      <patternFill patternType="solid">
        <fgColor theme="6" tint="0.799951170384838"/>
        <bgColor indexed="64"/>
      </patternFill>
    </fill>
    <fill>
      <patternFill patternType="solid">
        <fgColor theme="6" tint="0.599993896298105"/>
        <bgColor indexed="64"/>
      </patternFill>
    </fill>
    <fill>
      <patternFill patternType="solid">
        <fgColor theme="6" tint="0.399945066682943"/>
        <bgColor indexed="64"/>
      </patternFill>
    </fill>
    <fill>
      <patternFill patternType="solid">
        <fgColor theme="7"/>
        <bgColor indexed="64"/>
      </patternFill>
    </fill>
    <fill>
      <patternFill patternType="solid">
        <fgColor theme="7" tint="0.799951170384838"/>
        <bgColor indexed="64"/>
      </patternFill>
    </fill>
    <fill>
      <patternFill patternType="solid">
        <fgColor theme="7" tint="0.599993896298105"/>
        <bgColor indexed="64"/>
      </patternFill>
    </fill>
    <fill>
      <patternFill patternType="solid">
        <fgColor theme="7" tint="0.399945066682943"/>
        <bgColor indexed="64"/>
      </patternFill>
    </fill>
    <fill>
      <patternFill patternType="solid">
        <fgColor theme="8"/>
        <bgColor indexed="64"/>
      </patternFill>
    </fill>
    <fill>
      <patternFill patternType="solid">
        <fgColor theme="8" tint="0.799951170384838"/>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9"/>
        <bgColor indexed="64"/>
      </patternFill>
    </fill>
    <fill>
      <patternFill patternType="solid">
        <fgColor theme="9" tint="0.799951170384838"/>
        <bgColor indexed="64"/>
      </patternFill>
    </fill>
    <fill>
      <patternFill patternType="solid">
        <fgColor theme="9" tint="0.599993896298105"/>
        <bgColor indexed="64"/>
      </patternFill>
    </fill>
    <fill>
      <patternFill patternType="solid">
        <fgColor theme="9" tint="0.399945066682943"/>
        <bgColor indexed="64"/>
      </patternFill>
    </fill>
    <fill>
      <patternFill patternType="solid">
        <fgColor indexed="31"/>
        <bgColor indexed="64"/>
      </patternFill>
    </fill>
  </fills>
  <borders count="30">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auto="1"/>
      </left>
      <right/>
      <top style="thin">
        <color auto="1"/>
      </top>
      <bottom style="thin">
        <color auto="1"/>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indexed="8"/>
      </bottom>
      <diagonal/>
    </border>
    <border>
      <left/>
      <right style="thin">
        <color indexed="9"/>
      </right>
      <top/>
      <bottom style="thin">
        <color indexed="9"/>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9">
    <xf numFmtId="0" fontId="0" fillId="0" borderId="0"/>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1" fillId="19" borderId="22" applyNumberFormat="0" applyFont="0" applyAlignment="0" applyProtection="0">
      <alignment vertical="center"/>
    </xf>
    <xf numFmtId="0" fontId="7"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3" applyNumberFormat="0" applyFill="0" applyAlignment="0" applyProtection="0">
      <alignment vertical="center"/>
    </xf>
    <xf numFmtId="0" fontId="47" fillId="0" borderId="23" applyNumberFormat="0" applyFill="0" applyAlignment="0" applyProtection="0">
      <alignment vertical="center"/>
    </xf>
    <xf numFmtId="0" fontId="48" fillId="0" borderId="24" applyNumberFormat="0" applyFill="0" applyAlignment="0" applyProtection="0">
      <alignment vertical="center"/>
    </xf>
    <xf numFmtId="0" fontId="48" fillId="0" borderId="0" applyNumberFormat="0" applyFill="0" applyBorder="0" applyAlignment="0" applyProtection="0">
      <alignment vertical="center"/>
    </xf>
    <xf numFmtId="0" fontId="49" fillId="20" borderId="25" applyNumberFormat="0" applyAlignment="0" applyProtection="0">
      <alignment vertical="center"/>
    </xf>
    <xf numFmtId="0" fontId="50" fillId="21" borderId="26" applyNumberFormat="0" applyAlignment="0" applyProtection="0">
      <alignment vertical="center"/>
    </xf>
    <xf numFmtId="0" fontId="51" fillId="21" borderId="25" applyNumberFormat="0" applyAlignment="0" applyProtection="0">
      <alignment vertical="center"/>
    </xf>
    <xf numFmtId="0" fontId="52" fillId="22" borderId="27" applyNumberFormat="0" applyAlignment="0" applyProtection="0">
      <alignment vertical="center"/>
    </xf>
    <xf numFmtId="0" fontId="53" fillId="0" borderId="28" applyNumberFormat="0" applyFill="0" applyAlignment="0" applyProtection="0">
      <alignment vertical="center"/>
    </xf>
    <xf numFmtId="0" fontId="54" fillId="0" borderId="29" applyNumberFormat="0" applyFill="0" applyAlignment="0" applyProtection="0">
      <alignment vertical="center"/>
    </xf>
    <xf numFmtId="0" fontId="55" fillId="23" borderId="0" applyNumberFormat="0" applyBorder="0" applyAlignment="0" applyProtection="0">
      <alignment vertical="center"/>
    </xf>
    <xf numFmtId="0" fontId="56" fillId="24" borderId="0" applyNumberFormat="0" applyBorder="0" applyAlignment="0" applyProtection="0">
      <alignment vertical="center"/>
    </xf>
    <xf numFmtId="0" fontId="57" fillId="25" borderId="0" applyNumberFormat="0" applyBorder="0" applyAlignment="0" applyProtection="0">
      <alignment vertical="center"/>
    </xf>
    <xf numFmtId="0" fontId="58"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58" fillId="29" borderId="0" applyNumberFormat="0" applyBorder="0" applyAlignment="0" applyProtection="0">
      <alignment vertical="center"/>
    </xf>
    <xf numFmtId="0" fontId="58"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58" fillId="33" borderId="0" applyNumberFormat="0" applyBorder="0" applyAlignment="0" applyProtection="0">
      <alignment vertical="center"/>
    </xf>
    <xf numFmtId="0" fontId="58" fillId="34"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58" fillId="37" borderId="0" applyNumberFormat="0" applyBorder="0" applyAlignment="0" applyProtection="0">
      <alignment vertical="center"/>
    </xf>
    <xf numFmtId="0" fontId="58" fillId="38"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58" fillId="41" borderId="0" applyNumberFormat="0" applyBorder="0" applyAlignment="0" applyProtection="0">
      <alignment vertical="center"/>
    </xf>
    <xf numFmtId="0" fontId="58" fillId="42"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58" fillId="45" borderId="0" applyNumberFormat="0" applyBorder="0" applyAlignment="0" applyProtection="0">
      <alignment vertical="center"/>
    </xf>
    <xf numFmtId="0" fontId="58" fillId="46"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58" fillId="49" borderId="0" applyNumberFormat="0" applyBorder="0" applyAlignment="0" applyProtection="0">
      <alignment vertical="center"/>
    </xf>
    <xf numFmtId="0" fontId="22" fillId="0" borderId="0"/>
    <xf numFmtId="0" fontId="59" fillId="0" borderId="0" applyNumberFormat="0" applyBorder="0" applyAlignment="0" applyProtection="0">
      <alignment vertical="center"/>
    </xf>
    <xf numFmtId="0" fontId="0" fillId="0" borderId="0"/>
    <xf numFmtId="0" fontId="4" fillId="0" borderId="0"/>
    <xf numFmtId="0" fontId="22" fillId="0" borderId="0"/>
    <xf numFmtId="0" fontId="0" fillId="0" borderId="0"/>
    <xf numFmtId="0" fontId="20" fillId="0" borderId="0" applyAlignment="0">
      <alignment vertical="center"/>
    </xf>
    <xf numFmtId="0" fontId="26" fillId="0" borderId="0">
      <alignment vertical="center"/>
    </xf>
    <xf numFmtId="0" fontId="0" fillId="0" borderId="0"/>
    <xf numFmtId="0" fontId="0" fillId="0" borderId="0"/>
    <xf numFmtId="0" fontId="0" fillId="0" borderId="0"/>
    <xf numFmtId="0" fontId="0" fillId="0" borderId="0"/>
    <xf numFmtId="0" fontId="20" fillId="0" borderId="0">
      <alignment vertical="center"/>
    </xf>
    <xf numFmtId="0" fontId="0" fillId="0" borderId="0"/>
    <xf numFmtId="0" fontId="60" fillId="50" borderId="0" applyNumberFormat="0" applyBorder="0" applyAlignment="0" applyProtection="0">
      <alignment vertical="center"/>
    </xf>
    <xf numFmtId="0" fontId="0" fillId="0" borderId="0"/>
    <xf numFmtId="0" fontId="22" fillId="0" borderId="0">
      <alignment vertical="center"/>
    </xf>
    <xf numFmtId="0" fontId="20" fillId="0" borderId="0">
      <alignment vertical="center"/>
    </xf>
    <xf numFmtId="0" fontId="0" fillId="0" borderId="0"/>
    <xf numFmtId="0" fontId="20" fillId="0" borderId="0">
      <alignment vertical="center"/>
    </xf>
    <xf numFmtId="0" fontId="61" fillId="0" borderId="0"/>
    <xf numFmtId="0" fontId="22" fillId="0" borderId="0">
      <alignment vertical="center"/>
    </xf>
    <xf numFmtId="0" fontId="1" fillId="0" borderId="0">
      <alignment vertical="center"/>
    </xf>
    <xf numFmtId="0" fontId="0" fillId="0" borderId="0"/>
    <xf numFmtId="0" fontId="4" fillId="0" borderId="0"/>
    <xf numFmtId="0" fontId="1" fillId="0" borderId="0">
      <alignment vertical="center"/>
    </xf>
    <xf numFmtId="0" fontId="22" fillId="0" borderId="0"/>
    <xf numFmtId="0" fontId="22" fillId="0" borderId="0">
      <alignment vertical="center"/>
    </xf>
    <xf numFmtId="0" fontId="22" fillId="0" borderId="0"/>
    <xf numFmtId="0" fontId="20" fillId="0" borderId="0">
      <alignment vertical="center"/>
    </xf>
    <xf numFmtId="0" fontId="22" fillId="0" borderId="0">
      <alignment vertical="center"/>
    </xf>
    <xf numFmtId="0" fontId="22" fillId="0" borderId="0"/>
    <xf numFmtId="0" fontId="22" fillId="0" borderId="0">
      <alignment vertical="center"/>
    </xf>
    <xf numFmtId="0" fontId="22" fillId="0" borderId="0">
      <alignment vertical="center"/>
    </xf>
    <xf numFmtId="0" fontId="0" fillId="0" borderId="0"/>
    <xf numFmtId="0" fontId="22" fillId="0" borderId="0"/>
    <xf numFmtId="0" fontId="20" fillId="0" borderId="0" applyAlignment="0">
      <alignment vertical="center"/>
    </xf>
    <xf numFmtId="0" fontId="20" fillId="0" borderId="0" applyAlignment="0">
      <alignment vertical="center"/>
    </xf>
    <xf numFmtId="0" fontId="26" fillId="0" borderId="0">
      <alignment vertical="center"/>
    </xf>
    <xf numFmtId="0" fontId="22" fillId="0" borderId="0"/>
    <xf numFmtId="0" fontId="1" fillId="0" borderId="0">
      <alignment vertical="center"/>
    </xf>
    <xf numFmtId="0" fontId="22" fillId="0" borderId="0"/>
    <xf numFmtId="0" fontId="22" fillId="0" borderId="0"/>
    <xf numFmtId="0" fontId="0" fillId="0" borderId="0"/>
    <xf numFmtId="0" fontId="22" fillId="0" borderId="0"/>
    <xf numFmtId="0" fontId="22" fillId="0" borderId="0"/>
    <xf numFmtId="0" fontId="22" fillId="0" borderId="0"/>
    <xf numFmtId="0" fontId="22" fillId="0" borderId="0" applyFont="0" applyAlignment="0">
      <alignment vertical="center"/>
    </xf>
    <xf numFmtId="0" fontId="22" fillId="0" borderId="0" applyFont="0" applyAlignment="0">
      <alignment vertical="center"/>
    </xf>
    <xf numFmtId="0" fontId="62" fillId="0" borderId="0"/>
    <xf numFmtId="0" fontId="22" fillId="0" borderId="0"/>
    <xf numFmtId="0" fontId="22" fillId="0" borderId="0">
      <alignment vertical="center"/>
    </xf>
    <xf numFmtId="0" fontId="26" fillId="0" borderId="0"/>
    <xf numFmtId="0" fontId="63" fillId="0" borderId="0"/>
    <xf numFmtId="0" fontId="26" fillId="0" borderId="0">
      <alignment vertical="center"/>
    </xf>
    <xf numFmtId="0" fontId="22" fillId="0" borderId="0">
      <alignment vertical="center"/>
    </xf>
    <xf numFmtId="176" fontId="22" fillId="0" borderId="0">
      <alignment vertical="center"/>
    </xf>
    <xf numFmtId="0" fontId="22" fillId="0" borderId="0">
      <alignment vertical="center"/>
    </xf>
    <xf numFmtId="0" fontId="63" fillId="0" borderId="0">
      <alignment vertical="center"/>
    </xf>
    <xf numFmtId="0" fontId="1" fillId="0" borderId="0"/>
  </cellStyleXfs>
  <cellXfs count="455">
    <xf numFmtId="0" fontId="0" fillId="0" borderId="0" xfId="0"/>
    <xf numFmtId="0" fontId="1" fillId="0" borderId="0" xfId="108" applyAlignment="1">
      <alignment vertical="center"/>
    </xf>
    <xf numFmtId="0" fontId="1" fillId="0" borderId="0" xfId="108" applyAlignment="1">
      <alignment horizontal="center" vertical="center"/>
    </xf>
    <xf numFmtId="0" fontId="1" fillId="0" borderId="0" xfId="108" applyAlignment="1" applyProtection="1">
      <alignment vertical="center"/>
      <protection locked="0"/>
    </xf>
    <xf numFmtId="0" fontId="1" fillId="0" borderId="0" xfId="108"/>
    <xf numFmtId="0" fontId="2" fillId="0" borderId="0" xfId="108" applyFont="1" applyAlignment="1">
      <alignment horizontal="center" vertical="center"/>
    </xf>
    <xf numFmtId="0" fontId="2" fillId="0" borderId="0" xfId="108" applyFont="1" applyAlignment="1" applyProtection="1">
      <alignment horizontal="center" vertical="center"/>
      <protection locked="0"/>
    </xf>
    <xf numFmtId="0" fontId="3" fillId="0" borderId="0" xfId="108" applyFont="1" applyAlignment="1">
      <alignment horizontal="left" vertical="center"/>
    </xf>
    <xf numFmtId="0" fontId="1" fillId="0" borderId="1" xfId="108" applyBorder="1" applyAlignment="1">
      <alignment horizontal="center" vertical="center"/>
    </xf>
    <xf numFmtId="0" fontId="1" fillId="0" borderId="1" xfId="108" applyBorder="1" applyAlignment="1" applyProtection="1">
      <alignment horizontal="center" vertical="center"/>
      <protection locked="0"/>
    </xf>
    <xf numFmtId="0" fontId="0" fillId="0" borderId="1" xfId="108" applyFont="1" applyBorder="1" applyAlignment="1">
      <alignment horizontal="center" vertical="center"/>
    </xf>
    <xf numFmtId="0" fontId="4" fillId="0" borderId="1" xfId="108" applyFont="1" applyBorder="1" applyAlignment="1">
      <alignment horizontal="center" vertical="center"/>
    </xf>
    <xf numFmtId="177" fontId="4" fillId="0" borderId="1" xfId="108" applyNumberFormat="1" applyFont="1" applyBorder="1" applyAlignment="1">
      <alignment horizontal="center" vertical="center"/>
    </xf>
    <xf numFmtId="0" fontId="0" fillId="2" borderId="1" xfId="108" applyFont="1" applyFill="1" applyBorder="1" applyAlignment="1" applyProtection="1">
      <alignment horizontal="center" vertical="center"/>
      <protection locked="0"/>
    </xf>
    <xf numFmtId="0" fontId="0" fillId="0" borderId="1" xfId="108" applyFont="1" applyBorder="1" applyAlignment="1">
      <alignment vertical="center"/>
    </xf>
    <xf numFmtId="0" fontId="4" fillId="0" borderId="1" xfId="108" applyFont="1" applyBorder="1" applyAlignment="1">
      <alignment horizontal="center" vertical="center" wrapText="1"/>
    </xf>
    <xf numFmtId="49" fontId="5" fillId="3" borderId="1" xfId="23" applyNumberFormat="1" applyFont="1" applyFill="1" applyBorder="1" applyAlignment="1" applyProtection="1">
      <alignment horizontal="center" vertical="center"/>
    </xf>
    <xf numFmtId="177" fontId="0" fillId="0" borderId="1" xfId="108" applyNumberFormat="1" applyFont="1" applyBorder="1" applyAlignment="1">
      <alignment horizontal="center" vertical="center"/>
    </xf>
    <xf numFmtId="49" fontId="6" fillId="3" borderId="1" xfId="24" applyNumberFormat="1" applyFont="1" applyFill="1" applyBorder="1" applyAlignment="1" applyProtection="1">
      <alignment horizontal="center" vertical="center" wrapText="1"/>
    </xf>
    <xf numFmtId="49" fontId="6" fillId="3" borderId="1" xfId="24" applyNumberFormat="1" applyFont="1" applyFill="1" applyBorder="1" applyAlignment="1" applyProtection="1">
      <alignment horizontal="center" vertical="center" wrapText="1"/>
      <protection locked="0"/>
    </xf>
    <xf numFmtId="0" fontId="0" fillId="0" borderId="1" xfId="108" applyFont="1" applyFill="1" applyBorder="1" applyAlignment="1">
      <alignment horizontal="center" vertical="center"/>
    </xf>
    <xf numFmtId="9" fontId="1" fillId="2" borderId="1" xfId="108" applyNumberFormat="1" applyFill="1" applyBorder="1" applyAlignment="1" applyProtection="1">
      <alignment horizontal="center" vertical="center"/>
      <protection locked="0"/>
    </xf>
    <xf numFmtId="0" fontId="7" fillId="0" borderId="2" xfId="108" applyFont="1" applyBorder="1" applyAlignment="1">
      <alignment horizontal="left" vertical="center" wrapText="1"/>
    </xf>
    <xf numFmtId="0" fontId="7" fillId="0" borderId="2" xfId="108" applyFont="1" applyBorder="1" applyAlignment="1" applyProtection="1">
      <alignment horizontal="left" vertical="center" wrapText="1"/>
      <protection locked="0"/>
    </xf>
    <xf numFmtId="0" fontId="8" fillId="0" borderId="0" xfId="74" applyFont="1" applyFill="1">
      <alignment vertical="center"/>
    </xf>
    <xf numFmtId="0" fontId="9" fillId="0" borderId="0" xfId="74" applyFont="1" applyFill="1">
      <alignment vertical="center"/>
    </xf>
    <xf numFmtId="0" fontId="9" fillId="0" borderId="0" xfId="74" applyFont="1" applyFill="1" applyAlignment="1">
      <alignment vertical="center" wrapText="1"/>
    </xf>
    <xf numFmtId="177" fontId="10" fillId="0" borderId="0" xfId="74" applyNumberFormat="1" applyFont="1" applyFill="1">
      <alignment vertical="center"/>
    </xf>
    <xf numFmtId="0" fontId="11" fillId="0" borderId="0" xfId="76" applyFont="1" applyFill="1" applyBorder="1" applyAlignment="1">
      <alignment horizontal="center" vertical="center" wrapText="1"/>
    </xf>
    <xf numFmtId="0" fontId="10" fillId="0" borderId="0" xfId="76" applyFont="1" applyFill="1" applyBorder="1" applyAlignment="1">
      <alignment horizontal="left" vertical="center" wrapText="1"/>
    </xf>
    <xf numFmtId="0" fontId="9" fillId="0" borderId="0" xfId="74" applyFont="1" applyFill="1" applyBorder="1">
      <alignment vertical="center"/>
    </xf>
    <xf numFmtId="0" fontId="12" fillId="0" borderId="1" xfId="76" applyFont="1" applyFill="1" applyBorder="1" applyAlignment="1">
      <alignment horizontal="center" vertical="center"/>
    </xf>
    <xf numFmtId="0" fontId="12" fillId="0" borderId="1" xfId="76" applyFont="1" applyFill="1" applyBorder="1" applyAlignment="1">
      <alignment horizontal="center" vertical="center" wrapText="1"/>
    </xf>
    <xf numFmtId="177" fontId="12" fillId="0" borderId="1" xfId="76" applyNumberFormat="1" applyFont="1" applyFill="1" applyBorder="1" applyAlignment="1">
      <alignment horizontal="center" vertical="center" wrapText="1"/>
    </xf>
    <xf numFmtId="0" fontId="12" fillId="0" borderId="1" xfId="76" applyFont="1" applyFill="1" applyBorder="1" applyAlignment="1">
      <alignment horizontal="left" vertical="center" wrapText="1"/>
    </xf>
    <xf numFmtId="0" fontId="8" fillId="0" borderId="1" xfId="74" applyFont="1" applyFill="1" applyBorder="1" applyAlignment="1">
      <alignment horizontal="center" vertical="center"/>
    </xf>
    <xf numFmtId="0" fontId="13" fillId="0" borderId="3" xfId="64" applyFont="1" applyFill="1" applyBorder="1" applyAlignment="1">
      <alignment horizontal="center" vertical="center" wrapText="1"/>
    </xf>
    <xf numFmtId="0" fontId="13" fillId="0" borderId="4" xfId="64" applyFont="1" applyFill="1" applyBorder="1" applyAlignment="1">
      <alignment horizontal="center" vertical="center" wrapText="1"/>
    </xf>
    <xf numFmtId="0" fontId="10" fillId="0" borderId="1" xfId="74" applyFont="1" applyFill="1" applyBorder="1" applyAlignment="1">
      <alignment vertical="center" wrapText="1"/>
    </xf>
    <xf numFmtId="178" fontId="3" fillId="0" borderId="1" xfId="0" applyNumberFormat="1" applyFont="1" applyFill="1" applyBorder="1" applyAlignment="1">
      <alignment horizontal="center" vertical="center" wrapText="1"/>
    </xf>
    <xf numFmtId="0" fontId="13" fillId="0" borderId="4" xfId="64" applyFont="1" applyFill="1" applyBorder="1" applyAlignment="1">
      <alignment vertical="center" wrapText="1"/>
    </xf>
    <xf numFmtId="0" fontId="9" fillId="0" borderId="1" xfId="74" applyFont="1" applyFill="1" applyBorder="1">
      <alignment vertical="center"/>
    </xf>
    <xf numFmtId="177" fontId="10" fillId="0" borderId="1" xfId="74" applyNumberFormat="1" applyFont="1" applyFill="1" applyBorder="1" applyAlignment="1">
      <alignment horizontal="right" vertical="center"/>
    </xf>
    <xf numFmtId="0" fontId="9" fillId="0" borderId="1" xfId="74" applyFont="1" applyFill="1" applyBorder="1" applyAlignment="1">
      <alignment vertical="center"/>
    </xf>
    <xf numFmtId="0" fontId="12" fillId="0" borderId="1" xfId="74" applyFont="1" applyFill="1" applyBorder="1" applyAlignment="1">
      <alignment horizontal="center" vertical="center" wrapText="1"/>
    </xf>
    <xf numFmtId="177" fontId="14" fillId="0" borderId="1" xfId="74" applyNumberFormat="1" applyFont="1" applyFill="1" applyBorder="1" applyAlignment="1">
      <alignment vertical="center" wrapText="1"/>
    </xf>
    <xf numFmtId="0" fontId="12" fillId="0" borderId="1" xfId="74" applyFont="1" applyFill="1" applyBorder="1" applyAlignment="1">
      <alignment vertical="center" wrapText="1"/>
    </xf>
    <xf numFmtId="0" fontId="8" fillId="0" borderId="1" xfId="74" applyFont="1" applyFill="1" applyBorder="1" applyAlignment="1">
      <alignment vertical="center"/>
    </xf>
    <xf numFmtId="177" fontId="12" fillId="0" borderId="1" xfId="74" applyNumberFormat="1" applyFont="1" applyFill="1" applyBorder="1" applyAlignment="1">
      <alignment horizontal="right" vertical="center"/>
    </xf>
    <xf numFmtId="177" fontId="12" fillId="0" borderId="1" xfId="74" applyNumberFormat="1" applyFont="1" applyFill="1" applyBorder="1" applyAlignment="1">
      <alignment vertical="center"/>
    </xf>
    <xf numFmtId="0" fontId="10" fillId="0" borderId="1" xfId="74" applyFont="1" applyFill="1" applyBorder="1" applyAlignment="1">
      <alignment horizontal="center" vertical="center" wrapText="1"/>
    </xf>
    <xf numFmtId="0" fontId="10" fillId="0" borderId="1" xfId="89" applyFont="1" applyFill="1" applyBorder="1" applyAlignment="1">
      <alignment horizontal="center" vertical="center" wrapText="1"/>
    </xf>
    <xf numFmtId="177" fontId="10" fillId="0" borderId="1" xfId="74" applyNumberFormat="1" applyFont="1" applyFill="1" applyBorder="1">
      <alignment vertical="center"/>
    </xf>
    <xf numFmtId="0" fontId="15" fillId="0" borderId="1" xfId="58" applyFont="1" applyFill="1" applyBorder="1" applyAlignment="1">
      <alignment vertical="center" wrapText="1"/>
    </xf>
    <xf numFmtId="177" fontId="12" fillId="0" borderId="1" xfId="74" applyNumberFormat="1" applyFont="1" applyFill="1" applyBorder="1">
      <alignment vertical="center"/>
    </xf>
    <xf numFmtId="0" fontId="13" fillId="0" borderId="1" xfId="58" applyFont="1" applyFill="1" applyBorder="1" applyAlignment="1">
      <alignment vertical="center" wrapText="1"/>
    </xf>
    <xf numFmtId="0" fontId="12" fillId="0" borderId="0" xfId="74" applyFont="1" applyFill="1" applyBorder="1" applyAlignment="1">
      <alignment horizontal="left" vertical="center" wrapText="1"/>
    </xf>
    <xf numFmtId="177" fontId="12" fillId="0" borderId="0" xfId="74" applyNumberFormat="1" applyFont="1" applyFill="1" applyBorder="1" applyAlignment="1">
      <alignment horizontal="left" vertical="center" wrapText="1"/>
    </xf>
    <xf numFmtId="0" fontId="9" fillId="0" borderId="0" xfId="74" applyFont="1" applyFill="1" applyBorder="1" applyAlignment="1">
      <alignment horizontal="left" vertical="center" wrapText="1"/>
    </xf>
    <xf numFmtId="177" fontId="10" fillId="0" borderId="0" xfId="76" applyNumberFormat="1" applyFont="1" applyFill="1" applyAlignment="1">
      <alignment vertical="center"/>
    </xf>
    <xf numFmtId="0" fontId="9" fillId="0" borderId="0" xfId="74" applyFont="1" applyFill="1" applyAlignment="1">
      <alignment horizontal="left" vertical="center" wrapText="1"/>
    </xf>
    <xf numFmtId="0" fontId="16" fillId="0" borderId="0" xfId="99" applyFont="1" applyFill="1" applyBorder="1" applyAlignment="1"/>
    <xf numFmtId="0" fontId="17" fillId="0" borderId="0" xfId="0" applyFont="1" applyFill="1" applyBorder="1" applyAlignment="1">
      <alignment horizontal="center" vertical="center"/>
    </xf>
    <xf numFmtId="0" fontId="16" fillId="0" borderId="0" xfId="93" applyNumberFormat="1" applyFont="1" applyFill="1" applyBorder="1" applyAlignment="1" applyProtection="1">
      <alignment horizontal="left" vertical="center"/>
      <protection locked="0"/>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9" fillId="0" borderId="1" xfId="0" applyFont="1" applyFill="1" applyBorder="1" applyAlignment="1">
      <alignment horizontal="left" vertical="center"/>
    </xf>
    <xf numFmtId="0" fontId="19" fillId="0" borderId="0" xfId="0" applyFont="1" applyFill="1" applyBorder="1" applyAlignment="1">
      <alignment horizontal="center" vertical="center"/>
    </xf>
    <xf numFmtId="0" fontId="18" fillId="0" borderId="0" xfId="0" applyFont="1" applyFill="1" applyBorder="1" applyAlignment="1">
      <alignment horizontal="left" vertical="center"/>
    </xf>
    <xf numFmtId="0" fontId="20" fillId="4" borderId="0" xfId="74" applyFont="1" applyFill="1" applyBorder="1" applyAlignment="1" applyProtection="1">
      <alignment vertical="center" wrapText="1"/>
    </xf>
    <xf numFmtId="0" fontId="20" fillId="0" borderId="0" xfId="74" applyFont="1" applyFill="1" applyBorder="1" applyAlignment="1" applyProtection="1">
      <alignment vertical="center" wrapText="1"/>
    </xf>
    <xf numFmtId="0" fontId="20" fillId="0" borderId="0" xfId="74" applyFont="1" applyFill="1" applyBorder="1" applyAlignment="1" applyProtection="1">
      <alignment horizontal="left" vertical="center" wrapText="1"/>
    </xf>
    <xf numFmtId="0" fontId="20" fillId="0" borderId="0" xfId="74" applyFont="1" applyFill="1" applyBorder="1" applyAlignment="1" applyProtection="1">
      <alignment horizontal="center" vertical="center" wrapText="1"/>
    </xf>
    <xf numFmtId="0" fontId="20" fillId="0" borderId="0" xfId="74" applyFont="1" applyFill="1" applyBorder="1" applyAlignment="1" applyProtection="1">
      <alignment horizontal="center" vertical="center" wrapText="1"/>
      <protection locked="0"/>
    </xf>
    <xf numFmtId="0" fontId="20" fillId="0" borderId="0" xfId="74" applyFont="1" applyFill="1" applyBorder="1" applyAlignment="1" applyProtection="1">
      <alignment vertical="center" wrapText="1"/>
      <protection locked="0"/>
    </xf>
    <xf numFmtId="49" fontId="21" fillId="5" borderId="0" xfId="100" applyNumberFormat="1" applyFont="1" applyFill="1" applyBorder="1" applyAlignment="1" applyProtection="1">
      <alignment horizontal="center" vertical="center" wrapText="1"/>
    </xf>
    <xf numFmtId="49" fontId="21" fillId="5" borderId="0" xfId="100" applyNumberFormat="1" applyFont="1" applyFill="1" applyBorder="1" applyAlignment="1" applyProtection="1">
      <alignment horizontal="left" vertical="center" wrapText="1"/>
    </xf>
    <xf numFmtId="49" fontId="21" fillId="5" borderId="0" xfId="100" applyNumberFormat="1" applyFont="1" applyFill="1" applyBorder="1" applyAlignment="1" applyProtection="1">
      <alignment horizontal="center" vertical="center" wrapText="1"/>
      <protection locked="0"/>
    </xf>
    <xf numFmtId="0" fontId="22" fillId="5" borderId="0" xfId="100" applyNumberFormat="1" applyFont="1" applyFill="1" applyBorder="1" applyAlignment="1" applyProtection="1">
      <alignment horizontal="left" vertical="center"/>
    </xf>
    <xf numFmtId="0" fontId="23" fillId="5" borderId="1" xfId="65" applyFont="1" applyFill="1" applyBorder="1" applyAlignment="1" applyProtection="1">
      <alignment horizontal="center" vertical="center" wrapText="1"/>
    </xf>
    <xf numFmtId="0" fontId="23" fillId="0" borderId="5" xfId="64" applyFont="1" applyFill="1" applyBorder="1" applyAlignment="1">
      <alignment horizontal="center" vertical="center" wrapText="1"/>
    </xf>
    <xf numFmtId="49" fontId="13" fillId="5" borderId="1" xfId="100" applyNumberFormat="1" applyFont="1" applyFill="1" applyBorder="1" applyAlignment="1" applyProtection="1">
      <alignment horizontal="center" vertical="center" wrapText="1"/>
      <protection locked="0"/>
    </xf>
    <xf numFmtId="0" fontId="20" fillId="0" borderId="1" xfId="74" applyFont="1" applyFill="1" applyBorder="1" applyAlignment="1" applyProtection="1">
      <alignment horizontal="center" vertical="center" wrapText="1"/>
    </xf>
    <xf numFmtId="0" fontId="23" fillId="0" borderId="6" xfId="64" applyFont="1" applyFill="1" applyBorder="1" applyAlignment="1">
      <alignment horizontal="center" vertical="center" wrapText="1"/>
    </xf>
    <xf numFmtId="0" fontId="23" fillId="5" borderId="1" xfId="65" applyFont="1" applyFill="1" applyBorder="1" applyAlignment="1" applyProtection="1">
      <alignment horizontal="center" vertical="center" wrapText="1"/>
      <protection locked="0"/>
    </xf>
    <xf numFmtId="0" fontId="23" fillId="0" borderId="7" xfId="64" applyFont="1" applyFill="1" applyBorder="1" applyAlignment="1">
      <alignment horizontal="center" vertical="center" wrapText="1"/>
    </xf>
    <xf numFmtId="0" fontId="13" fillId="6" borderId="3" xfId="64" applyFont="1" applyFill="1" applyBorder="1" applyAlignment="1">
      <alignment horizontal="center" vertical="center" wrapText="1"/>
    </xf>
    <xf numFmtId="0" fontId="13" fillId="6" borderId="4" xfId="64" applyFont="1" applyFill="1" applyBorder="1" applyAlignment="1">
      <alignment horizontal="center" vertical="center" wrapText="1"/>
    </xf>
    <xf numFmtId="0" fontId="13" fillId="6" borderId="4" xfId="64" applyFont="1" applyFill="1" applyBorder="1" applyAlignment="1">
      <alignment vertical="center" wrapText="1"/>
    </xf>
    <xf numFmtId="0" fontId="13" fillId="6" borderId="4" xfId="64" applyFont="1" applyFill="1" applyBorder="1" applyAlignment="1" applyProtection="1">
      <alignment horizontal="center" vertical="center" wrapText="1"/>
      <protection locked="0"/>
    </xf>
    <xf numFmtId="0" fontId="13" fillId="7" borderId="4" xfId="64" applyFont="1" applyFill="1" applyBorder="1" applyAlignment="1">
      <alignment vertical="center" wrapText="1"/>
    </xf>
    <xf numFmtId="0" fontId="13" fillId="7" borderId="4" xfId="64" applyFont="1" applyFill="1" applyBorder="1" applyAlignment="1">
      <alignment horizontal="left" vertical="center" wrapText="1"/>
    </xf>
    <xf numFmtId="177" fontId="23" fillId="5" borderId="1" xfId="107" applyNumberFormat="1" applyFont="1" applyFill="1" applyBorder="1" applyAlignment="1" applyProtection="1">
      <alignment horizontal="center" vertical="center" wrapText="1"/>
    </xf>
    <xf numFmtId="0" fontId="13" fillId="8" borderId="8" xfId="64" applyFont="1" applyFill="1" applyBorder="1" applyAlignment="1" applyProtection="1">
      <alignment horizontal="center" vertical="center" wrapText="1"/>
      <protection locked="0"/>
    </xf>
    <xf numFmtId="0" fontId="13" fillId="7" borderId="8" xfId="64" applyFont="1" applyFill="1" applyBorder="1" applyAlignment="1">
      <alignment vertical="center" wrapText="1"/>
    </xf>
    <xf numFmtId="0" fontId="13" fillId="7" borderId="8" xfId="64" applyFont="1" applyFill="1" applyBorder="1" applyAlignment="1">
      <alignment horizontal="left" vertical="center" wrapText="1"/>
    </xf>
    <xf numFmtId="0" fontId="13" fillId="6" borderId="3" xfId="64" applyFont="1" applyFill="1" applyBorder="1" applyAlignment="1">
      <alignment horizontal="left" vertical="center" wrapText="1"/>
    </xf>
    <xf numFmtId="49" fontId="21" fillId="0" borderId="0" xfId="100" applyNumberFormat="1" applyFont="1" applyFill="1" applyBorder="1" applyAlignment="1" applyProtection="1">
      <alignment horizontal="center" vertical="center" wrapText="1"/>
      <protection locked="0"/>
    </xf>
    <xf numFmtId="49" fontId="13" fillId="5" borderId="1" xfId="100" applyNumberFormat="1" applyFont="1" applyFill="1" applyBorder="1" applyAlignment="1" applyProtection="1">
      <alignment horizontal="center" vertical="center" wrapText="1"/>
    </xf>
    <xf numFmtId="49" fontId="13" fillId="0" borderId="1" xfId="100" applyNumberFormat="1" applyFont="1" applyFill="1" applyBorder="1" applyAlignment="1" applyProtection="1">
      <alignment horizontal="center" vertical="center" wrapText="1"/>
      <protection locked="0"/>
    </xf>
    <xf numFmtId="0" fontId="13" fillId="5" borderId="1" xfId="74" applyFont="1" applyFill="1" applyBorder="1" applyAlignment="1" applyProtection="1">
      <alignment horizontal="center" vertical="center" wrapText="1"/>
    </xf>
    <xf numFmtId="10" fontId="23" fillId="2" borderId="1" xfId="74" applyNumberFormat="1" applyFont="1" applyFill="1" applyBorder="1" applyAlignment="1" applyProtection="1">
      <alignment horizontal="center" vertical="center" wrapText="1"/>
      <protection locked="0"/>
    </xf>
    <xf numFmtId="177" fontId="23" fillId="5" borderId="1" xfId="74" applyNumberFormat="1" applyFont="1" applyFill="1" applyBorder="1" applyAlignment="1" applyProtection="1">
      <alignment horizontal="center" vertical="center" wrapText="1"/>
    </xf>
    <xf numFmtId="0" fontId="14" fillId="0" borderId="1" xfId="64" applyFont="1" applyFill="1" applyBorder="1" applyAlignment="1" applyProtection="1">
      <alignment horizontal="center" wrapText="1"/>
      <protection locked="0"/>
    </xf>
    <xf numFmtId="177" fontId="23" fillId="0" borderId="1" xfId="65" applyNumberFormat="1" applyFont="1" applyFill="1" applyBorder="1" applyAlignment="1" applyProtection="1">
      <alignment horizontal="center" vertical="center" wrapText="1"/>
    </xf>
    <xf numFmtId="10" fontId="13" fillId="0" borderId="1" xfId="74" applyNumberFormat="1" applyFont="1" applyFill="1" applyBorder="1" applyAlignment="1" applyProtection="1">
      <alignment horizontal="center" vertical="center" wrapText="1"/>
      <protection locked="0"/>
    </xf>
    <xf numFmtId="177" fontId="23" fillId="0" borderId="1" xfId="107" applyNumberFormat="1" applyFont="1" applyFill="1" applyBorder="1" applyAlignment="1" applyProtection="1">
      <alignment horizontal="center" vertical="center" wrapText="1"/>
    </xf>
    <xf numFmtId="0" fontId="13" fillId="7" borderId="1" xfId="64" applyFont="1" applyFill="1" applyBorder="1" applyAlignment="1">
      <alignment vertical="center" wrapText="1"/>
    </xf>
    <xf numFmtId="0" fontId="13" fillId="7" borderId="1" xfId="64" applyFont="1" applyFill="1" applyBorder="1" applyAlignment="1">
      <alignment horizontal="left" vertical="center" wrapText="1"/>
    </xf>
    <xf numFmtId="0" fontId="14" fillId="4" borderId="1" xfId="64" applyFont="1" applyFill="1" applyBorder="1" applyAlignment="1">
      <alignment horizontal="center" vertical="center"/>
    </xf>
    <xf numFmtId="0" fontId="14" fillId="4" borderId="1" xfId="64" applyFont="1" applyFill="1" applyBorder="1" applyAlignment="1" applyProtection="1">
      <alignment horizontal="center" vertical="center"/>
      <protection locked="0"/>
    </xf>
    <xf numFmtId="0" fontId="16"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177" fontId="23" fillId="2" borderId="1" xfId="107" applyNumberFormat="1" applyFont="1" applyFill="1" applyBorder="1" applyAlignment="1" applyProtection="1">
      <alignment horizontal="center" vertical="center" wrapText="1"/>
    </xf>
    <xf numFmtId="0" fontId="13" fillId="8" borderId="4" xfId="64" applyFont="1" applyFill="1" applyBorder="1" applyAlignment="1" applyProtection="1">
      <alignment horizontal="center" vertical="center" wrapText="1"/>
      <protection locked="0"/>
    </xf>
    <xf numFmtId="0" fontId="16" fillId="0" borderId="0" xfId="64" applyFont="1" applyFill="1" applyAlignment="1"/>
    <xf numFmtId="0" fontId="16" fillId="0" borderId="0" xfId="64" applyFont="1" applyFill="1" applyAlignment="1">
      <alignment horizontal="center"/>
    </xf>
    <xf numFmtId="0" fontId="19" fillId="9" borderId="0" xfId="53" applyFont="1" applyFill="1" applyBorder="1" applyAlignment="1" applyProtection="1">
      <alignment vertical="center" wrapText="1"/>
    </xf>
    <xf numFmtId="177" fontId="20" fillId="5" borderId="0" xfId="74" applyNumberFormat="1" applyFont="1" applyFill="1" applyBorder="1" applyAlignment="1">
      <alignment vertical="center" wrapText="1"/>
    </xf>
    <xf numFmtId="0" fontId="1" fillId="0" borderId="0" xfId="0" applyFont="1" applyFill="1" applyAlignment="1">
      <alignment vertical="center"/>
    </xf>
    <xf numFmtId="0" fontId="9" fillId="0" borderId="0" xfId="0" applyFont="1" applyFill="1" applyAlignment="1">
      <alignment vertical="center"/>
    </xf>
    <xf numFmtId="0" fontId="16" fillId="0" borderId="0" xfId="64" applyFont="1" applyFill="1" applyAlignment="1">
      <alignment vertical="center"/>
    </xf>
    <xf numFmtId="177" fontId="16" fillId="0" borderId="0" xfId="64" applyNumberFormat="1" applyFont="1" applyFill="1" applyAlignment="1">
      <alignment horizontal="center" vertical="center"/>
    </xf>
    <xf numFmtId="0" fontId="24" fillId="0" borderId="0" xfId="0" applyFont="1" applyFill="1" applyAlignment="1">
      <alignment vertical="center"/>
    </xf>
    <xf numFmtId="0" fontId="21" fillId="0" borderId="0" xfId="0" applyFont="1" applyFill="1" applyBorder="1" applyAlignment="1">
      <alignment horizontal="center" vertical="center" wrapText="1"/>
    </xf>
    <xf numFmtId="0" fontId="13" fillId="0" borderId="0" xfId="0" applyFont="1" applyFill="1" applyBorder="1" applyAlignment="1">
      <alignment horizontal="left" vertical="center"/>
    </xf>
    <xf numFmtId="0" fontId="23" fillId="0" borderId="1" xfId="64" applyFont="1" applyFill="1" applyBorder="1" applyAlignment="1">
      <alignment horizontal="center" vertical="center" wrapText="1"/>
    </xf>
    <xf numFmtId="177" fontId="23" fillId="0" borderId="1" xfId="64" applyNumberFormat="1" applyFont="1" applyFill="1" applyBorder="1" applyAlignment="1">
      <alignment horizontal="center" vertical="center" wrapText="1"/>
    </xf>
    <xf numFmtId="0" fontId="13" fillId="6" borderId="9" xfId="64" applyFont="1" applyFill="1" applyBorder="1" applyAlignment="1">
      <alignment vertical="center" wrapText="1"/>
    </xf>
    <xf numFmtId="0" fontId="13" fillId="7" borderId="4" xfId="64" applyFont="1" applyFill="1" applyBorder="1" applyAlignment="1">
      <alignment horizontal="center" vertical="center" wrapText="1"/>
    </xf>
    <xf numFmtId="0" fontId="13" fillId="7" borderId="9" xfId="64" applyFont="1" applyFill="1" applyBorder="1" applyAlignment="1">
      <alignment horizontal="center" vertical="center" wrapText="1"/>
    </xf>
    <xf numFmtId="0" fontId="13" fillId="7" borderId="8" xfId="64" applyFont="1" applyFill="1" applyBorder="1" applyAlignment="1">
      <alignment horizontal="center" vertical="center" wrapText="1"/>
    </xf>
    <xf numFmtId="0" fontId="13" fillId="6" borderId="9" xfId="64" applyFont="1" applyFill="1" applyBorder="1" applyAlignment="1">
      <alignment horizontal="center" vertical="center" wrapText="1"/>
    </xf>
    <xf numFmtId="0" fontId="24" fillId="0" borderId="0" xfId="0" applyFont="1" applyFill="1" applyBorder="1" applyAlignment="1">
      <alignment horizontal="center" vertical="center"/>
    </xf>
    <xf numFmtId="0" fontId="16" fillId="9" borderId="0" xfId="64" applyFont="1" applyFill="1" applyAlignment="1">
      <alignment vertical="center"/>
    </xf>
    <xf numFmtId="177" fontId="23" fillId="5" borderId="0" xfId="65" applyNumberFormat="1" applyFont="1" applyFill="1" applyAlignment="1" applyProtection="1">
      <alignment vertical="center" wrapText="1"/>
    </xf>
    <xf numFmtId="0" fontId="16" fillId="9" borderId="0" xfId="64" applyFont="1" applyFill="1" applyAlignment="1"/>
    <xf numFmtId="0" fontId="13" fillId="7" borderId="1" xfId="64" applyFont="1" applyFill="1" applyBorder="1" applyAlignment="1">
      <alignment horizontal="center" vertical="center" wrapText="1"/>
    </xf>
    <xf numFmtId="0" fontId="13" fillId="7" borderId="10" xfId="64" applyFont="1" applyFill="1" applyBorder="1" applyAlignment="1">
      <alignment horizontal="center" vertical="center" wrapText="1"/>
    </xf>
    <xf numFmtId="180" fontId="0" fillId="4" borderId="1" xfId="56" applyNumberFormat="1" applyFont="1" applyFill="1" applyBorder="1" applyAlignment="1">
      <alignment horizontal="center" vertical="center" wrapText="1"/>
    </xf>
    <xf numFmtId="0" fontId="23" fillId="2" borderId="1" xfId="0" applyFont="1" applyFill="1" applyBorder="1" applyAlignment="1">
      <alignment horizontal="left" vertical="center"/>
    </xf>
    <xf numFmtId="180" fontId="0" fillId="2" borderId="1" xfId="56" applyNumberFormat="1" applyFont="1" applyFill="1" applyBorder="1" applyAlignment="1">
      <alignment horizontal="center" vertical="center" wrapText="1"/>
    </xf>
    <xf numFmtId="180" fontId="23" fillId="2" borderId="1" xfId="64" applyNumberFormat="1" applyFont="1" applyFill="1" applyBorder="1" applyAlignment="1">
      <alignment horizontal="center" vertical="center" wrapText="1"/>
    </xf>
    <xf numFmtId="180" fontId="0" fillId="0" borderId="1" xfId="56" applyNumberFormat="1" applyFont="1" applyFill="1" applyBorder="1" applyAlignment="1">
      <alignment horizontal="center" vertical="center" wrapText="1"/>
    </xf>
    <xf numFmtId="0" fontId="16" fillId="0" borderId="0" xfId="64" applyFont="1" applyFill="1" applyBorder="1" applyAlignment="1"/>
    <xf numFmtId="0" fontId="16" fillId="0" borderId="0" xfId="64" applyFont="1" applyFill="1" applyBorder="1" applyAlignment="1">
      <alignment horizontal="center" vertical="center"/>
    </xf>
    <xf numFmtId="0" fontId="16" fillId="0" borderId="0" xfId="64" applyFont="1" applyFill="1" applyBorder="1" applyAlignment="1">
      <alignment vertical="center" wrapText="1"/>
    </xf>
    <xf numFmtId="0" fontId="16" fillId="0" borderId="0" xfId="64" applyFont="1" applyFill="1" applyBorder="1" applyAlignment="1">
      <alignment vertical="center"/>
    </xf>
    <xf numFmtId="177" fontId="16" fillId="0" borderId="0" xfId="0" applyNumberFormat="1" applyFont="1" applyFill="1" applyBorder="1" applyAlignment="1">
      <alignment horizontal="center" vertical="center" wrapText="1"/>
    </xf>
    <xf numFmtId="0" fontId="9" fillId="0" borderId="0" xfId="0" applyFont="1" applyFill="1" applyAlignment="1" applyProtection="1">
      <alignment vertical="center"/>
    </xf>
    <xf numFmtId="0" fontId="1" fillId="0" borderId="0" xfId="0" applyFont="1" applyFill="1" applyAlignment="1" applyProtection="1">
      <alignment vertical="center" wrapText="1"/>
    </xf>
    <xf numFmtId="0" fontId="0" fillId="0" borderId="0" xfId="0" applyFont="1" applyFill="1" applyAlignment="1" applyProtection="1">
      <alignment vertical="center" wrapText="1"/>
    </xf>
    <xf numFmtId="0" fontId="0" fillId="3" borderId="0" xfId="0" applyFont="1" applyFill="1" applyAlignment="1" applyProtection="1">
      <alignment horizontal="center" vertical="center" wrapText="1"/>
      <protection locked="0"/>
    </xf>
    <xf numFmtId="0" fontId="25" fillId="3" borderId="0" xfId="0" applyFont="1" applyFill="1" applyAlignment="1" applyProtection="1">
      <alignment horizontal="center" vertical="center" wrapText="1"/>
      <protection locked="0"/>
    </xf>
    <xf numFmtId="0" fontId="25" fillId="3" borderId="0" xfId="0" applyFont="1" applyFill="1" applyAlignment="1" applyProtection="1">
      <alignment horizontal="left" vertical="center" wrapText="1"/>
      <protection locked="0"/>
    </xf>
    <xf numFmtId="177" fontId="25" fillId="0" borderId="0" xfId="0" applyNumberFormat="1" applyFont="1" applyFill="1" applyAlignment="1" applyProtection="1">
      <alignment vertical="center" wrapText="1"/>
    </xf>
    <xf numFmtId="177" fontId="25" fillId="0" borderId="0" xfId="0" applyNumberFormat="1" applyFont="1" applyFill="1" applyAlignment="1" applyProtection="1">
      <alignment horizontal="center" vertical="center" wrapText="1"/>
      <protection locked="0"/>
    </xf>
    <xf numFmtId="0" fontId="0" fillId="0" borderId="0" xfId="0" applyFont="1" applyFill="1" applyAlignment="1" applyProtection="1">
      <alignment horizontal="center" vertical="center" wrapText="1"/>
      <protection locked="0"/>
    </xf>
    <xf numFmtId="0" fontId="0" fillId="0" borderId="0" xfId="0" applyFont="1" applyFill="1" applyAlignment="1" applyProtection="1">
      <alignment horizontal="center" vertical="center" wrapText="1"/>
    </xf>
    <xf numFmtId="0" fontId="1" fillId="0" borderId="0" xfId="0" applyFont="1" applyFill="1" applyBorder="1" applyAlignment="1" applyProtection="1">
      <alignment vertical="center" wrapText="1"/>
    </xf>
    <xf numFmtId="49" fontId="21" fillId="3" borderId="0" xfId="100" applyNumberFormat="1" applyFont="1" applyFill="1" applyBorder="1" applyAlignment="1" applyProtection="1">
      <alignment horizontal="center" vertical="center" wrapText="1"/>
    </xf>
    <xf numFmtId="49" fontId="21" fillId="3" borderId="0" xfId="100" applyNumberFormat="1" applyFont="1" applyFill="1" applyBorder="1" applyAlignment="1" applyProtection="1">
      <alignment horizontal="center" vertical="center" wrapText="1"/>
      <protection locked="0"/>
    </xf>
    <xf numFmtId="49" fontId="21" fillId="3" borderId="0" xfId="100" applyNumberFormat="1" applyFont="1" applyFill="1" applyBorder="1" applyAlignment="1" applyProtection="1">
      <alignment horizontal="left" vertical="center" wrapText="1"/>
      <protection locked="0"/>
    </xf>
    <xf numFmtId="49" fontId="21" fillId="0" borderId="0" xfId="100" applyNumberFormat="1" applyFont="1" applyFill="1" applyBorder="1" applyAlignment="1" applyProtection="1">
      <alignment horizontal="center" vertical="center" wrapText="1"/>
    </xf>
    <xf numFmtId="0" fontId="22" fillId="3" borderId="0" xfId="0" applyFont="1" applyFill="1" applyBorder="1" applyAlignment="1" applyProtection="1">
      <alignment horizontal="left" vertical="center"/>
    </xf>
    <xf numFmtId="0" fontId="22" fillId="3" borderId="0" xfId="0" applyFont="1" applyFill="1" applyBorder="1" applyAlignment="1" applyProtection="1">
      <alignment horizontal="left" vertical="center"/>
      <protection locked="0"/>
    </xf>
    <xf numFmtId="0" fontId="22" fillId="3" borderId="0" xfId="0" applyFont="1" applyFill="1" applyBorder="1" applyAlignment="1" applyProtection="1">
      <alignment horizontal="center" vertical="center"/>
      <protection locked="0"/>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protection locked="0"/>
    </xf>
    <xf numFmtId="0" fontId="0" fillId="3" borderId="1" xfId="0" applyFont="1" applyFill="1" applyBorder="1" applyAlignment="1" applyProtection="1">
      <alignment horizontal="center" vertical="center" wrapText="1"/>
    </xf>
    <xf numFmtId="177" fontId="23" fillId="3" borderId="1" xfId="65" applyNumberFormat="1" applyFont="1" applyFill="1" applyBorder="1" applyAlignment="1" applyProtection="1">
      <alignment horizontal="center" vertical="center" wrapText="1"/>
      <protection locked="0"/>
    </xf>
    <xf numFmtId="177" fontId="23" fillId="3" borderId="1" xfId="65" applyNumberFormat="1" applyFont="1" applyFill="1" applyBorder="1" applyAlignment="1" applyProtection="1">
      <alignment horizontal="left" vertical="center" wrapText="1"/>
      <protection locked="0"/>
    </xf>
    <xf numFmtId="177" fontId="23" fillId="0" borderId="1" xfId="65" applyNumberFormat="1" applyFont="1" applyFill="1" applyBorder="1" applyAlignment="1" applyProtection="1">
      <alignment horizontal="center" vertical="center" wrapText="1"/>
      <protection locked="0"/>
    </xf>
    <xf numFmtId="177" fontId="26" fillId="3" borderId="1" xfId="74" applyNumberFormat="1" applyFont="1" applyFill="1" applyBorder="1" applyAlignment="1" applyProtection="1">
      <alignment horizontal="center" vertical="center" wrapText="1"/>
      <protection locked="0"/>
    </xf>
    <xf numFmtId="177" fontId="26" fillId="0" borderId="1" xfId="74" applyNumberFormat="1" applyFont="1" applyFill="1" applyBorder="1" applyAlignment="1" applyProtection="1">
      <alignment horizontal="center" vertical="center" wrapText="1"/>
    </xf>
    <xf numFmtId="177" fontId="23" fillId="0" borderId="1" xfId="74" applyNumberFormat="1" applyFont="1" applyFill="1" applyBorder="1" applyAlignment="1" applyProtection="1">
      <alignment horizontal="center" vertical="center" wrapText="1"/>
      <protection locked="0"/>
    </xf>
    <xf numFmtId="0" fontId="27" fillId="10" borderId="1" xfId="0" applyFont="1" applyFill="1" applyBorder="1" applyAlignment="1" applyProtection="1">
      <alignment horizontal="center" vertical="center" wrapText="1"/>
    </xf>
    <xf numFmtId="0" fontId="27" fillId="10" borderId="1" xfId="0" applyFont="1" applyFill="1" applyBorder="1" applyAlignment="1" applyProtection="1">
      <alignment horizontal="left" vertical="center" wrapText="1"/>
    </xf>
    <xf numFmtId="0" fontId="24" fillId="10" borderId="1" xfId="64" applyFont="1" applyFill="1" applyBorder="1" applyAlignment="1" applyProtection="1">
      <alignment horizontal="left" vertical="center" wrapText="1"/>
    </xf>
    <xf numFmtId="0" fontId="28" fillId="10" borderId="1" xfId="64" applyFont="1" applyFill="1" applyBorder="1" applyAlignment="1" applyProtection="1">
      <alignment horizontal="left" vertical="center" wrapText="1"/>
    </xf>
    <xf numFmtId="0" fontId="28" fillId="10" borderId="1" xfId="64" applyFont="1" applyFill="1" applyBorder="1" applyAlignment="1" applyProtection="1">
      <alignment horizontal="center" vertical="center" wrapText="1"/>
      <protection locked="0"/>
    </xf>
    <xf numFmtId="0" fontId="13" fillId="11" borderId="11" xfId="64" applyFont="1" applyFill="1" applyBorder="1" applyAlignment="1">
      <alignment horizontal="center" vertical="center" wrapText="1"/>
    </xf>
    <xf numFmtId="0" fontId="13" fillId="11" borderId="11" xfId="64" applyFont="1" applyFill="1" applyBorder="1" applyAlignment="1">
      <alignment horizontal="left" vertical="center" wrapText="1"/>
    </xf>
    <xf numFmtId="0" fontId="13" fillId="11" borderId="12" xfId="64" applyFont="1" applyFill="1" applyBorder="1" applyAlignment="1">
      <alignment horizontal="left" vertical="center" wrapText="1"/>
    </xf>
    <xf numFmtId="0" fontId="13" fillId="11" borderId="11" xfId="64" applyFont="1" applyFill="1" applyBorder="1" applyAlignment="1" applyProtection="1">
      <alignment horizontal="left" vertical="center" wrapText="1"/>
    </xf>
    <xf numFmtId="0" fontId="13" fillId="11" borderId="11" xfId="64" applyFont="1" applyFill="1" applyBorder="1" applyAlignment="1" applyProtection="1">
      <alignment horizontal="center" vertical="center" wrapText="1"/>
      <protection locked="0"/>
    </xf>
    <xf numFmtId="0" fontId="13" fillId="0" borderId="4" xfId="64" applyFont="1" applyFill="1" applyBorder="1" applyAlignment="1">
      <alignment horizontal="left" vertical="center" wrapText="1"/>
    </xf>
    <xf numFmtId="179" fontId="23" fillId="0" borderId="1" xfId="0" applyNumberFormat="1" applyFont="1" applyFill="1" applyBorder="1" applyAlignment="1" applyProtection="1">
      <alignment horizontal="center" vertical="center" wrapText="1"/>
    </xf>
    <xf numFmtId="0" fontId="13" fillId="2" borderId="4" xfId="64" applyFont="1" applyFill="1" applyBorder="1" applyAlignment="1" applyProtection="1">
      <alignment horizontal="center" vertical="center" wrapText="1"/>
      <protection locked="0"/>
    </xf>
    <xf numFmtId="0" fontId="27" fillId="11" borderId="1" xfId="0" applyFont="1" applyFill="1" applyBorder="1" applyAlignment="1" applyProtection="1">
      <alignment horizontal="center" vertical="center" wrapText="1"/>
    </xf>
    <xf numFmtId="0" fontId="27" fillId="11" borderId="1" xfId="0" applyFont="1" applyFill="1" applyBorder="1" applyAlignment="1" applyProtection="1">
      <alignment horizontal="left" vertical="center" wrapText="1"/>
    </xf>
    <xf numFmtId="0" fontId="23" fillId="11" borderId="1" xfId="64" applyFont="1" applyFill="1" applyBorder="1" applyAlignment="1" applyProtection="1">
      <alignment horizontal="left" vertical="center" wrapText="1"/>
    </xf>
    <xf numFmtId="0" fontId="23" fillId="11" borderId="1" xfId="0" applyFont="1" applyFill="1" applyBorder="1" applyAlignment="1" applyProtection="1">
      <alignment horizontal="left" vertical="center" wrapText="1"/>
    </xf>
    <xf numFmtId="0" fontId="23" fillId="11" borderId="1" xfId="0" applyFont="1" applyFill="1" applyBorder="1" applyAlignment="1" applyProtection="1">
      <alignment horizontal="center" vertical="center" wrapText="1"/>
      <protection locked="0"/>
    </xf>
    <xf numFmtId="0" fontId="13" fillId="12" borderId="4" xfId="64" applyFont="1" applyFill="1" applyBorder="1" applyAlignment="1">
      <alignment horizontal="center" vertical="center" wrapText="1"/>
    </xf>
    <xf numFmtId="0" fontId="13" fillId="12" borderId="4" xfId="64" applyFont="1" applyFill="1" applyBorder="1" applyAlignment="1">
      <alignment horizontal="left" vertical="center" wrapText="1"/>
    </xf>
    <xf numFmtId="0" fontId="13" fillId="12" borderId="4" xfId="64" applyFont="1" applyFill="1" applyBorder="1" applyAlignment="1" applyProtection="1">
      <alignment horizontal="left" vertical="center" wrapText="1"/>
    </xf>
    <xf numFmtId="0" fontId="13" fillId="12" borderId="4" xfId="64" applyFont="1" applyFill="1" applyBorder="1" applyAlignment="1" applyProtection="1">
      <alignment horizontal="center" vertical="center" wrapText="1"/>
      <protection locked="0"/>
    </xf>
    <xf numFmtId="0" fontId="13" fillId="12" borderId="11" xfId="64" applyFont="1" applyFill="1" applyBorder="1" applyAlignment="1">
      <alignment horizontal="center" vertical="center" wrapText="1"/>
    </xf>
    <xf numFmtId="0" fontId="13" fillId="12" borderId="11" xfId="64" applyFont="1" applyFill="1" applyBorder="1" applyAlignment="1">
      <alignment horizontal="left" vertical="center" wrapText="1"/>
    </xf>
    <xf numFmtId="0" fontId="13" fillId="12" borderId="11" xfId="64" applyFont="1" applyFill="1" applyBorder="1" applyAlignment="1" applyProtection="1">
      <alignment horizontal="left" vertical="center" wrapText="1"/>
    </xf>
    <xf numFmtId="0" fontId="13" fillId="12" borderId="11" xfId="64" applyFont="1" applyFill="1" applyBorder="1" applyAlignment="1" applyProtection="1">
      <alignment horizontal="center" vertical="center" wrapText="1"/>
      <protection locked="0"/>
    </xf>
    <xf numFmtId="0" fontId="13" fillId="10" borderId="13" xfId="64" applyFont="1" applyFill="1" applyBorder="1" applyAlignment="1">
      <alignment horizontal="center" vertical="center" wrapText="1"/>
    </xf>
    <xf numFmtId="0" fontId="13" fillId="10" borderId="13" xfId="64" applyFont="1" applyFill="1" applyBorder="1" applyAlignment="1">
      <alignment horizontal="left" vertical="center" wrapText="1"/>
    </xf>
    <xf numFmtId="0" fontId="13" fillId="10" borderId="3" xfId="64" applyFont="1" applyFill="1" applyBorder="1" applyAlignment="1">
      <alignment horizontal="left" vertical="center" wrapText="1"/>
    </xf>
    <xf numFmtId="0" fontId="13" fillId="10" borderId="4" xfId="64" applyFont="1" applyFill="1" applyBorder="1" applyAlignment="1">
      <alignment horizontal="left" vertical="center" wrapText="1"/>
    </xf>
    <xf numFmtId="0" fontId="13" fillId="10" borderId="4" xfId="64" applyFont="1" applyFill="1" applyBorder="1" applyAlignment="1" applyProtection="1">
      <alignment horizontal="left" vertical="center" wrapText="1"/>
    </xf>
    <xf numFmtId="0" fontId="13" fillId="10" borderId="4" xfId="64" applyFont="1" applyFill="1" applyBorder="1" applyAlignment="1" applyProtection="1">
      <alignment horizontal="center" vertical="center" wrapText="1"/>
      <protection locked="0"/>
    </xf>
    <xf numFmtId="0" fontId="13" fillId="0" borderId="8" xfId="64" applyFont="1" applyFill="1" applyBorder="1" applyAlignment="1">
      <alignment horizontal="left" vertical="center" wrapText="1"/>
    </xf>
    <xf numFmtId="0" fontId="13" fillId="11" borderId="4" xfId="64" applyFont="1" applyFill="1" applyBorder="1" applyAlignment="1">
      <alignment horizontal="center" vertical="center" wrapText="1"/>
    </xf>
    <xf numFmtId="0" fontId="13" fillId="11" borderId="4" xfId="64" applyFont="1" applyFill="1" applyBorder="1" applyAlignment="1">
      <alignment horizontal="left" vertical="center" wrapText="1"/>
    </xf>
    <xf numFmtId="0" fontId="13" fillId="11" borderId="4" xfId="64" applyFont="1" applyFill="1" applyBorder="1" applyAlignment="1" applyProtection="1">
      <alignment horizontal="left" vertical="center" wrapText="1"/>
    </xf>
    <xf numFmtId="0" fontId="13" fillId="11" borderId="4" xfId="64" applyFont="1" applyFill="1" applyBorder="1" applyAlignment="1" applyProtection="1">
      <alignment horizontal="center" vertical="center" wrapText="1"/>
      <protection locked="0"/>
    </xf>
    <xf numFmtId="0" fontId="13" fillId="0" borderId="11" xfId="64" applyFont="1" applyFill="1" applyBorder="1" applyAlignment="1">
      <alignment horizontal="left" vertical="center" wrapText="1"/>
    </xf>
    <xf numFmtId="0" fontId="13" fillId="10" borderId="4" xfId="64" applyFont="1" applyFill="1" applyBorder="1" applyAlignment="1">
      <alignment horizontal="center" vertical="center" wrapText="1"/>
    </xf>
    <xf numFmtId="0" fontId="13" fillId="11" borderId="13" xfId="64" applyFont="1" applyFill="1" applyBorder="1" applyAlignment="1">
      <alignment horizontal="left" vertical="center" wrapText="1"/>
    </xf>
    <xf numFmtId="0" fontId="13" fillId="6" borderId="4" xfId="64" applyFont="1" applyFill="1" applyBorder="1" applyAlignment="1">
      <alignment horizontal="left" vertical="center" wrapText="1"/>
    </xf>
    <xf numFmtId="0" fontId="13" fillId="6" borderId="4" xfId="64" applyFont="1" applyFill="1" applyBorder="1" applyAlignment="1" applyProtection="1">
      <alignment horizontal="left" vertical="center" wrapText="1"/>
    </xf>
    <xf numFmtId="177" fontId="27" fillId="0" borderId="1" xfId="65" applyNumberFormat="1" applyFont="1" applyFill="1" applyBorder="1" applyAlignment="1" applyProtection="1">
      <alignment horizontal="center" vertical="center" wrapText="1"/>
      <protection locked="0"/>
    </xf>
    <xf numFmtId="177" fontId="23" fillId="0" borderId="1" xfId="74" applyNumberFormat="1" applyFont="1" applyFill="1" applyBorder="1" applyAlignment="1" applyProtection="1">
      <alignment horizontal="center" vertical="center" wrapText="1"/>
    </xf>
    <xf numFmtId="177" fontId="29" fillId="0" borderId="1" xfId="74" applyNumberFormat="1" applyFont="1" applyFill="1" applyBorder="1" applyAlignment="1" applyProtection="1">
      <alignment horizontal="center" vertical="center" wrapText="1"/>
      <protection locked="0"/>
    </xf>
    <xf numFmtId="0" fontId="13" fillId="12" borderId="3" xfId="64" applyFont="1" applyFill="1" applyBorder="1" applyAlignment="1">
      <alignment horizontal="center" vertical="center" wrapText="1"/>
    </xf>
    <xf numFmtId="0" fontId="13" fillId="7" borderId="3" xfId="64" applyFont="1" applyFill="1" applyBorder="1" applyAlignment="1">
      <alignment horizontal="center" vertical="center" wrapText="1"/>
    </xf>
    <xf numFmtId="0" fontId="13" fillId="12" borderId="14" xfId="64" applyFont="1" applyFill="1" applyBorder="1" applyAlignment="1">
      <alignment horizontal="center" vertical="center" wrapText="1"/>
    </xf>
    <xf numFmtId="0" fontId="13" fillId="7" borderId="15" xfId="64" applyFont="1" applyFill="1" applyBorder="1" applyAlignment="1">
      <alignment horizontal="center" vertical="center" wrapText="1"/>
    </xf>
    <xf numFmtId="0" fontId="13" fillId="12" borderId="11" xfId="64" applyFont="1" applyFill="1" applyBorder="1" applyAlignment="1">
      <alignment vertical="center" wrapText="1"/>
    </xf>
    <xf numFmtId="0" fontId="13" fillId="12" borderId="11" xfId="64" applyFont="1" applyFill="1" applyBorder="1" applyAlignment="1" applyProtection="1">
      <alignment vertical="center" wrapText="1"/>
    </xf>
    <xf numFmtId="0" fontId="13" fillId="12" borderId="4" xfId="64" applyFont="1" applyFill="1" applyBorder="1" applyAlignment="1">
      <alignment vertical="center" wrapText="1"/>
    </xf>
    <xf numFmtId="0" fontId="13" fillId="12" borderId="4" xfId="64" applyFont="1" applyFill="1" applyBorder="1" applyAlignment="1" applyProtection="1">
      <alignment vertical="center" wrapText="1"/>
    </xf>
    <xf numFmtId="0" fontId="13" fillId="6" borderId="15" xfId="64" applyFont="1" applyFill="1" applyBorder="1" applyAlignment="1">
      <alignment horizontal="center" vertical="center" wrapText="1"/>
    </xf>
    <xf numFmtId="0" fontId="13" fillId="6" borderId="8" xfId="64" applyFont="1" applyFill="1" applyBorder="1" applyAlignment="1">
      <alignment horizontal="center" vertical="center" wrapText="1"/>
    </xf>
    <xf numFmtId="0" fontId="13" fillId="6" borderId="8" xfId="64" applyFont="1" applyFill="1" applyBorder="1" applyAlignment="1">
      <alignment vertical="center" wrapText="1"/>
    </xf>
    <xf numFmtId="0" fontId="13" fillId="6" borderId="8" xfId="64" applyFont="1" applyFill="1" applyBorder="1" applyAlignment="1" applyProtection="1">
      <alignment vertical="center" wrapText="1"/>
    </xf>
    <xf numFmtId="0" fontId="13" fillId="6" borderId="8" xfId="64" applyFont="1" applyFill="1" applyBorder="1" applyAlignment="1" applyProtection="1">
      <alignment horizontal="center" vertical="center" wrapText="1"/>
      <protection locked="0"/>
    </xf>
    <xf numFmtId="0" fontId="13" fillId="7" borderId="3" xfId="64" applyFont="1" applyFill="1" applyBorder="1" applyAlignment="1">
      <alignment horizontal="left" vertical="center" wrapText="1"/>
    </xf>
    <xf numFmtId="0" fontId="13" fillId="12" borderId="3" xfId="64" applyFont="1" applyFill="1" applyBorder="1" applyAlignment="1">
      <alignment horizontal="left" vertical="center" wrapText="1"/>
    </xf>
    <xf numFmtId="0" fontId="13" fillId="7" borderId="4" xfId="64" applyFont="1" applyFill="1" applyBorder="1" applyAlignment="1" applyProtection="1">
      <alignment horizontal="left" vertical="center" wrapText="1"/>
      <protection locked="0"/>
    </xf>
    <xf numFmtId="0" fontId="13" fillId="7" borderId="4" xfId="64" applyFont="1" applyFill="1" applyBorder="1" applyAlignment="1" applyProtection="1">
      <alignment horizontal="center" vertical="center" wrapText="1"/>
      <protection locked="0"/>
    </xf>
    <xf numFmtId="0" fontId="13" fillId="12" borderId="12" xfId="64" applyFont="1" applyFill="1" applyBorder="1" applyAlignment="1">
      <alignment vertical="center" wrapText="1"/>
    </xf>
    <xf numFmtId="0" fontId="13" fillId="12" borderId="4" xfId="64" applyFont="1" applyFill="1" applyBorder="1" applyAlignment="1" applyProtection="1">
      <alignment horizontal="center" vertical="center" wrapText="1"/>
    </xf>
    <xf numFmtId="0" fontId="13" fillId="7" borderId="15" xfId="64" applyFont="1" applyFill="1" applyBorder="1" applyAlignment="1">
      <alignment horizontal="left" vertical="center" wrapText="1"/>
    </xf>
    <xf numFmtId="0" fontId="13" fillId="12" borderId="14" xfId="64" applyFont="1" applyFill="1" applyBorder="1" applyAlignment="1">
      <alignment horizontal="left" vertical="center" wrapText="1"/>
    </xf>
    <xf numFmtId="0" fontId="13" fillId="12" borderId="11" xfId="64" applyFont="1" applyFill="1" applyBorder="1" applyAlignment="1" applyProtection="1">
      <alignment horizontal="center" vertical="center" wrapText="1"/>
    </xf>
    <xf numFmtId="0" fontId="13" fillId="6" borderId="4" xfId="64" applyFont="1" applyFill="1" applyBorder="1" applyAlignment="1" applyProtection="1">
      <alignment vertical="center" wrapText="1"/>
    </xf>
    <xf numFmtId="0" fontId="13" fillId="12" borderId="13" xfId="64" applyFont="1" applyFill="1" applyBorder="1" applyAlignment="1">
      <alignment horizontal="center" vertical="center" wrapText="1"/>
    </xf>
    <xf numFmtId="0" fontId="13" fillId="13" borderId="13" xfId="64" applyFont="1" applyFill="1" applyBorder="1" applyAlignment="1">
      <alignment horizontal="center" vertical="center" wrapText="1"/>
    </xf>
    <xf numFmtId="0" fontId="13" fillId="13" borderId="4" xfId="64" applyFont="1" applyFill="1" applyBorder="1" applyAlignment="1">
      <alignment horizontal="center" vertical="center" wrapText="1"/>
    </xf>
    <xf numFmtId="0" fontId="13" fillId="13" borderId="4" xfId="64" applyFont="1" applyFill="1" applyBorder="1" applyAlignment="1">
      <alignment vertical="center" wrapText="1"/>
    </xf>
    <xf numFmtId="0" fontId="13" fillId="13" borderId="4" xfId="64" applyFont="1" applyFill="1" applyBorder="1" applyAlignment="1" applyProtection="1">
      <alignment vertical="center" wrapText="1"/>
    </xf>
    <xf numFmtId="0" fontId="13" fillId="13" borderId="4" xfId="64" applyFont="1" applyFill="1" applyBorder="1" applyAlignment="1" applyProtection="1">
      <alignment horizontal="center" vertical="center" wrapText="1"/>
      <protection locked="0"/>
    </xf>
    <xf numFmtId="0" fontId="13" fillId="13" borderId="3" xfId="64" applyFont="1" applyFill="1" applyBorder="1" applyAlignment="1">
      <alignment horizontal="left" vertical="center" wrapText="1"/>
    </xf>
    <xf numFmtId="0" fontId="13" fillId="13" borderId="4" xfId="64" applyFont="1" applyFill="1" applyBorder="1" applyAlignment="1" applyProtection="1">
      <alignment horizontal="center" vertical="center" wrapText="1"/>
    </xf>
    <xf numFmtId="0" fontId="13" fillId="13" borderId="14" xfId="64" applyFont="1" applyFill="1" applyBorder="1" applyAlignment="1">
      <alignment horizontal="left" vertical="center" wrapText="1"/>
    </xf>
    <xf numFmtId="0" fontId="13" fillId="13" borderId="11" xfId="64" applyFont="1" applyFill="1" applyBorder="1" applyAlignment="1">
      <alignment horizontal="center" vertical="center" wrapText="1"/>
    </xf>
    <xf numFmtId="0" fontId="13" fillId="13" borderId="11" xfId="64" applyFont="1" applyFill="1" applyBorder="1" applyAlignment="1">
      <alignment vertical="center" wrapText="1"/>
    </xf>
    <xf numFmtId="0" fontId="13" fillId="13" borderId="11" xfId="64" applyFont="1" applyFill="1" applyBorder="1" applyAlignment="1" applyProtection="1">
      <alignment vertical="center" wrapText="1"/>
    </xf>
    <xf numFmtId="0" fontId="13" fillId="13" borderId="11" xfId="64" applyFont="1" applyFill="1" applyBorder="1" applyAlignment="1" applyProtection="1">
      <alignment horizontal="center" vertical="center" wrapText="1"/>
      <protection locked="0"/>
    </xf>
    <xf numFmtId="0" fontId="13" fillId="13" borderId="11" xfId="64" applyFont="1" applyFill="1" applyBorder="1" applyAlignment="1" applyProtection="1">
      <alignment horizontal="center" vertical="center" wrapText="1"/>
    </xf>
    <xf numFmtId="0" fontId="13" fillId="14" borderId="8" xfId="64" applyFont="1" applyFill="1" applyBorder="1" applyAlignment="1">
      <alignment horizontal="center" vertical="center" wrapText="1"/>
    </xf>
    <xf numFmtId="0" fontId="13" fillId="14" borderId="8" xfId="64" applyFont="1" applyFill="1" applyBorder="1" applyAlignment="1">
      <alignment vertical="center" wrapText="1"/>
    </xf>
    <xf numFmtId="0" fontId="13" fillId="14" borderId="8" xfId="64" applyFont="1" applyFill="1" applyBorder="1" applyAlignment="1" applyProtection="1">
      <alignment vertical="center" wrapText="1"/>
    </xf>
    <xf numFmtId="0" fontId="13" fillId="14" borderId="8" xfId="64" applyFont="1" applyFill="1" applyBorder="1" applyAlignment="1" applyProtection="1">
      <alignment horizontal="center" vertical="center" wrapText="1"/>
      <protection locked="0"/>
    </xf>
    <xf numFmtId="0" fontId="13" fillId="14" borderId="4" xfId="64" applyFont="1" applyFill="1" applyBorder="1" applyAlignment="1">
      <alignment horizontal="center" vertical="center" wrapText="1"/>
    </xf>
    <xf numFmtId="0" fontId="13" fillId="14" borderId="4" xfId="64" applyFont="1" applyFill="1" applyBorder="1" applyAlignment="1">
      <alignment vertical="center" wrapText="1"/>
    </xf>
    <xf numFmtId="0" fontId="13" fillId="14" borderId="4" xfId="64" applyFont="1" applyFill="1" applyBorder="1" applyAlignment="1" applyProtection="1">
      <alignment vertical="center" wrapText="1"/>
    </xf>
    <xf numFmtId="0" fontId="13" fillId="14" borderId="4" xfId="64" applyFont="1" applyFill="1" applyBorder="1" applyAlignment="1" applyProtection="1">
      <alignment horizontal="center" vertical="center" wrapText="1"/>
      <protection locked="0"/>
    </xf>
    <xf numFmtId="0" fontId="27" fillId="4" borderId="1" xfId="0" applyFont="1" applyFill="1" applyBorder="1" applyAlignment="1" applyProtection="1">
      <alignment horizontal="center" vertical="center" wrapText="1"/>
    </xf>
    <xf numFmtId="0" fontId="27" fillId="4" borderId="1" xfId="0" applyFont="1" applyFill="1" applyBorder="1" applyAlignment="1" applyProtection="1">
      <alignment horizontal="left" vertical="center" wrapText="1"/>
      <protection locked="0"/>
    </xf>
    <xf numFmtId="0" fontId="28" fillId="4" borderId="1" xfId="64" applyFont="1" applyFill="1" applyBorder="1" applyAlignment="1" applyProtection="1">
      <alignment horizontal="center" vertical="center" wrapText="1"/>
      <protection locked="0"/>
    </xf>
    <xf numFmtId="0" fontId="28" fillId="4" borderId="1" xfId="64" applyFont="1" applyFill="1" applyBorder="1" applyAlignment="1" applyProtection="1">
      <alignment horizontal="left" vertical="center" wrapText="1"/>
      <protection locked="0"/>
    </xf>
    <xf numFmtId="0" fontId="28" fillId="4" borderId="1" xfId="64" applyFont="1" applyFill="1" applyBorder="1" applyAlignment="1" applyProtection="1">
      <alignment horizontal="left" vertical="center" wrapText="1"/>
    </xf>
    <xf numFmtId="0" fontId="25"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protection locked="0"/>
    </xf>
    <xf numFmtId="179" fontId="23" fillId="0" borderId="1" xfId="74" applyNumberFormat="1" applyFont="1" applyFill="1" applyBorder="1" applyAlignment="1" applyProtection="1">
      <alignment horizontal="center" vertical="center" wrapText="1"/>
      <protection locked="0"/>
    </xf>
    <xf numFmtId="0" fontId="25" fillId="0" borderId="2"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wrapText="1"/>
      <protection locked="0"/>
    </xf>
    <xf numFmtId="0" fontId="25" fillId="0" borderId="2"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xf>
    <xf numFmtId="179" fontId="23" fillId="0" borderId="2" xfId="74" applyNumberFormat="1" applyFont="1" applyFill="1" applyBorder="1" applyAlignment="1" applyProtection="1">
      <alignment horizontal="center" vertical="center" wrapText="1"/>
      <protection locked="0"/>
    </xf>
    <xf numFmtId="177" fontId="23" fillId="0" borderId="2" xfId="65" applyNumberFormat="1" applyFont="1" applyFill="1" applyBorder="1" applyAlignment="1" applyProtection="1">
      <alignment horizontal="center" vertical="center" wrapText="1"/>
    </xf>
    <xf numFmtId="177" fontId="29" fillId="0" borderId="2" xfId="74" applyNumberFormat="1" applyFont="1" applyFill="1" applyBorder="1" applyAlignment="1" applyProtection="1">
      <alignment horizontal="center" vertical="center" wrapText="1"/>
      <protection locked="0"/>
    </xf>
    <xf numFmtId="0" fontId="9" fillId="15" borderId="0" xfId="0" applyFont="1" applyFill="1" applyAlignment="1" applyProtection="1">
      <alignment horizontal="left" vertical="center" wrapText="1"/>
    </xf>
    <xf numFmtId="0" fontId="9" fillId="0" borderId="0" xfId="0" applyFont="1" applyFill="1" applyAlignment="1" applyProtection="1">
      <alignment horizontal="left" vertical="center" wrapText="1"/>
    </xf>
    <xf numFmtId="0" fontId="1" fillId="0" borderId="0" xfId="0" applyFont="1" applyFill="1" applyAlignment="1" applyProtection="1">
      <alignment horizontal="left" vertical="center" wrapText="1"/>
    </xf>
    <xf numFmtId="0" fontId="1" fillId="15" borderId="0" xfId="0" applyFont="1" applyFill="1" applyAlignment="1" applyProtection="1">
      <alignment horizontal="left" vertical="center" wrapText="1"/>
    </xf>
    <xf numFmtId="0" fontId="9" fillId="16" borderId="0" xfId="0" applyFont="1" applyFill="1" applyAlignment="1" applyProtection="1">
      <alignment horizontal="left" vertical="center" wrapText="1"/>
    </xf>
    <xf numFmtId="0" fontId="9" fillId="0" borderId="0" xfId="0" applyFont="1" applyFill="1" applyAlignment="1" applyProtection="1">
      <alignment horizontal="left" vertical="center" wrapText="1"/>
      <protection locked="0"/>
    </xf>
    <xf numFmtId="0" fontId="16" fillId="0" borderId="0" xfId="0" applyFont="1" applyFill="1" applyAlignment="1" applyProtection="1">
      <alignment horizontal="left" vertical="center" wrapText="1"/>
    </xf>
    <xf numFmtId="0" fontId="16" fillId="3" borderId="0" xfId="0" applyFont="1" applyFill="1" applyAlignment="1" applyProtection="1">
      <alignment horizontal="left" vertical="center" wrapText="1"/>
    </xf>
    <xf numFmtId="0" fontId="23" fillId="0" borderId="0" xfId="0" applyFont="1" applyFill="1" applyAlignment="1" applyProtection="1">
      <alignment horizontal="left" vertical="center" wrapText="1"/>
    </xf>
    <xf numFmtId="0" fontId="23" fillId="3" borderId="0" xfId="0" applyFont="1" applyFill="1" applyAlignment="1" applyProtection="1">
      <alignment horizontal="left" vertical="center" wrapText="1"/>
    </xf>
    <xf numFmtId="49" fontId="23" fillId="3" borderId="0" xfId="0" applyNumberFormat="1" applyFont="1" applyFill="1" applyAlignment="1" applyProtection="1">
      <alignment horizontal="center" vertical="center" wrapText="1"/>
    </xf>
    <xf numFmtId="0" fontId="23" fillId="0" borderId="0" xfId="0" applyNumberFormat="1" applyFont="1" applyFill="1" applyAlignment="1" applyProtection="1">
      <alignment horizontal="center" vertical="center" wrapText="1"/>
    </xf>
    <xf numFmtId="0" fontId="23" fillId="3" borderId="0" xfId="0" applyNumberFormat="1" applyFont="1" applyFill="1" applyAlignment="1" applyProtection="1">
      <alignment horizontal="center" vertical="center" wrapText="1"/>
    </xf>
    <xf numFmtId="0" fontId="21" fillId="3" borderId="0" xfId="0" applyFont="1" applyFill="1" applyAlignment="1" applyProtection="1">
      <alignment horizontal="center" vertical="center" wrapText="1"/>
    </xf>
    <xf numFmtId="0" fontId="22" fillId="3" borderId="0" xfId="0" applyFont="1" applyFill="1" applyAlignment="1" applyProtection="1">
      <alignment horizontal="left" vertical="center" wrapText="1"/>
    </xf>
    <xf numFmtId="0" fontId="22" fillId="3" borderId="0" xfId="0" applyFont="1" applyFill="1" applyAlignment="1" applyProtection="1">
      <alignment horizontal="center" vertical="center" wrapText="1"/>
    </xf>
    <xf numFmtId="0" fontId="23" fillId="0" borderId="1" xfId="64" applyFont="1" applyFill="1" applyBorder="1" applyAlignment="1" applyProtection="1">
      <alignment horizontal="left" vertical="center" wrapText="1"/>
    </xf>
    <xf numFmtId="0" fontId="24" fillId="0" borderId="1" xfId="64" applyFont="1" applyFill="1" applyBorder="1" applyAlignment="1" applyProtection="1">
      <alignment horizontal="left" vertical="center" wrapText="1"/>
    </xf>
    <xf numFmtId="49" fontId="24" fillId="0" borderId="1" xfId="64" applyNumberFormat="1" applyFont="1" applyFill="1" applyBorder="1" applyAlignment="1" applyProtection="1">
      <alignment horizontal="center" vertical="center" wrapText="1"/>
    </xf>
    <xf numFmtId="0" fontId="23" fillId="0" borderId="1" xfId="64" applyNumberFormat="1" applyFont="1" applyFill="1" applyBorder="1" applyAlignment="1" applyProtection="1">
      <alignment horizontal="center" vertical="center" wrapText="1"/>
    </xf>
    <xf numFmtId="0" fontId="24" fillId="0" borderId="1" xfId="64" applyNumberFormat="1" applyFont="1" applyFill="1" applyBorder="1" applyAlignment="1" applyProtection="1">
      <alignment horizontal="center" vertical="center" wrapText="1"/>
    </xf>
    <xf numFmtId="0" fontId="28" fillId="10" borderId="1" xfId="64" applyFont="1" applyFill="1" applyBorder="1" applyAlignment="1" applyProtection="1">
      <alignment horizontal="center" vertical="center" wrapText="1"/>
    </xf>
    <xf numFmtId="180" fontId="23" fillId="10" borderId="1" xfId="64" applyNumberFormat="1" applyFont="1" applyFill="1" applyBorder="1" applyAlignment="1" applyProtection="1">
      <alignment horizontal="center" vertical="center" wrapText="1"/>
    </xf>
    <xf numFmtId="0" fontId="13" fillId="11" borderId="16" xfId="64" applyFont="1" applyFill="1" applyBorder="1" applyAlignment="1">
      <alignment horizontal="center" vertical="center" wrapText="1"/>
    </xf>
    <xf numFmtId="0" fontId="23" fillId="11" borderId="1" xfId="0" applyFont="1" applyFill="1" applyBorder="1" applyAlignment="1" applyProtection="1">
      <alignment horizontal="center" vertical="center" wrapText="1"/>
    </xf>
    <xf numFmtId="180" fontId="27" fillId="11" borderId="1" xfId="64" applyNumberFormat="1" applyFont="1" applyFill="1" applyBorder="1" applyAlignment="1" applyProtection="1">
      <alignment horizontal="center" vertical="center" wrapText="1"/>
    </xf>
    <xf numFmtId="0" fontId="13" fillId="12" borderId="9" xfId="64" applyFont="1" applyFill="1" applyBorder="1" applyAlignment="1">
      <alignment horizontal="center" vertical="center" wrapText="1"/>
    </xf>
    <xf numFmtId="0" fontId="13" fillId="12" borderId="16" xfId="64" applyFont="1" applyFill="1" applyBorder="1" applyAlignment="1">
      <alignment horizontal="center" vertical="center" wrapText="1"/>
    </xf>
    <xf numFmtId="0" fontId="13" fillId="10" borderId="9" xfId="64" applyFont="1" applyFill="1" applyBorder="1" applyAlignment="1">
      <alignment horizontal="center" vertical="center" wrapText="1"/>
    </xf>
    <xf numFmtId="0" fontId="13" fillId="0" borderId="8" xfId="64" applyFont="1" applyFill="1" applyBorder="1" applyAlignment="1">
      <alignment horizontal="center" vertical="center" wrapText="1"/>
    </xf>
    <xf numFmtId="0" fontId="13" fillId="11" borderId="9" xfId="64" applyFont="1" applyFill="1" applyBorder="1" applyAlignment="1">
      <alignment horizontal="center" vertical="center" wrapText="1"/>
    </xf>
    <xf numFmtId="0" fontId="13" fillId="0" borderId="11" xfId="64" applyFont="1" applyFill="1" applyBorder="1" applyAlignment="1">
      <alignment horizontal="center" vertical="center" wrapText="1"/>
    </xf>
    <xf numFmtId="180" fontId="9" fillId="15" borderId="0" xfId="0" applyNumberFormat="1" applyFont="1" applyFill="1" applyAlignment="1" applyProtection="1">
      <alignment horizontal="left" vertical="center" wrapText="1"/>
    </xf>
    <xf numFmtId="0" fontId="13" fillId="7" borderId="9" xfId="64" applyFont="1" applyFill="1" applyBorder="1" applyAlignment="1">
      <alignment horizontal="left" vertical="center" wrapText="1"/>
    </xf>
    <xf numFmtId="180" fontId="1" fillId="15" borderId="0" xfId="0" applyNumberFormat="1"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13" fillId="7" borderId="16" xfId="64" applyFont="1" applyFill="1" applyBorder="1" applyAlignment="1">
      <alignment horizontal="left" vertical="center" wrapText="1"/>
    </xf>
    <xf numFmtId="0" fontId="13" fillId="0" borderId="0" xfId="64" applyFont="1" applyFill="1" applyAlignment="1">
      <alignment horizontal="left" vertical="center" wrapText="1"/>
    </xf>
    <xf numFmtId="0" fontId="13" fillId="6" borderId="17" xfId="64" applyFont="1" applyFill="1" applyBorder="1" applyAlignment="1">
      <alignment horizontal="center" vertical="center" wrapText="1"/>
    </xf>
    <xf numFmtId="0" fontId="13" fillId="13" borderId="9" xfId="64" applyFont="1" applyFill="1" applyBorder="1" applyAlignment="1">
      <alignment horizontal="center" vertical="center" wrapText="1"/>
    </xf>
    <xf numFmtId="0" fontId="13" fillId="13" borderId="16" xfId="64" applyFont="1" applyFill="1" applyBorder="1" applyAlignment="1">
      <alignment horizontal="center" vertical="center" wrapText="1"/>
    </xf>
    <xf numFmtId="0" fontId="13" fillId="14" borderId="17" xfId="64" applyFont="1" applyFill="1" applyBorder="1" applyAlignment="1">
      <alignment horizontal="center" vertical="center" wrapText="1"/>
    </xf>
    <xf numFmtId="0" fontId="13" fillId="14" borderId="9" xfId="64" applyFont="1" applyFill="1" applyBorder="1" applyAlignment="1">
      <alignment horizontal="center" vertical="center" wrapText="1"/>
    </xf>
    <xf numFmtId="0" fontId="27" fillId="4" borderId="1" xfId="0" applyFont="1" applyFill="1" applyBorder="1" applyAlignment="1" applyProtection="1">
      <alignment horizontal="left" vertical="center" wrapText="1"/>
    </xf>
    <xf numFmtId="180" fontId="23" fillId="4" borderId="1" xfId="64" applyNumberFormat="1" applyFont="1" applyFill="1" applyBorder="1" applyAlignment="1" applyProtection="1">
      <alignment horizontal="center" vertical="center" wrapText="1"/>
    </xf>
    <xf numFmtId="0" fontId="16" fillId="2" borderId="1" xfId="0" applyFont="1" applyFill="1" applyBorder="1" applyAlignment="1" applyProtection="1">
      <alignment horizontal="left" vertical="center" wrapText="1"/>
      <protection locked="0"/>
    </xf>
    <xf numFmtId="0" fontId="23" fillId="2" borderId="1" xfId="0" applyFont="1" applyFill="1" applyBorder="1" applyAlignment="1" applyProtection="1">
      <alignment horizontal="left" vertical="center" wrapText="1"/>
      <protection locked="0"/>
    </xf>
    <xf numFmtId="180" fontId="23" fillId="2" borderId="1" xfId="0" applyNumberFormat="1" applyFont="1" applyFill="1" applyBorder="1" applyAlignment="1" applyProtection="1">
      <alignment horizontal="center" vertical="center" wrapText="1"/>
      <protection locked="0"/>
    </xf>
    <xf numFmtId="180" fontId="23" fillId="0" borderId="1" xfId="0" applyNumberFormat="1" applyFont="1" applyFill="1" applyBorder="1" applyAlignment="1" applyProtection="1">
      <alignment horizontal="center" vertical="center" wrapText="1"/>
    </xf>
    <xf numFmtId="0" fontId="16" fillId="0" borderId="2" xfId="0" applyFont="1" applyFill="1" applyBorder="1" applyAlignment="1" applyProtection="1">
      <alignment horizontal="left" vertical="center" wrapText="1"/>
    </xf>
    <xf numFmtId="0" fontId="16" fillId="0" borderId="0" xfId="64" applyFont="1" applyFill="1" applyBorder="1" applyAlignment="1" applyProtection="1">
      <alignment horizontal="left" vertical="center" wrapText="1"/>
    </xf>
    <xf numFmtId="49" fontId="16" fillId="0" borderId="0" xfId="64" applyNumberFormat="1" applyFont="1" applyFill="1" applyBorder="1" applyAlignment="1" applyProtection="1">
      <alignment horizontal="center" vertical="center" wrapText="1"/>
    </xf>
    <xf numFmtId="0" fontId="16" fillId="0" borderId="0" xfId="64" applyNumberFormat="1" applyFont="1" applyFill="1" applyBorder="1" applyAlignment="1" applyProtection="1">
      <alignment horizontal="center" vertical="center" wrapText="1"/>
    </xf>
    <xf numFmtId="49" fontId="0" fillId="0" borderId="0" xfId="72" applyNumberFormat="1"/>
    <xf numFmtId="0" fontId="0" fillId="0" borderId="0" xfId="72"/>
    <xf numFmtId="178" fontId="0" fillId="0" borderId="0" xfId="72" applyNumberFormat="1"/>
    <xf numFmtId="0" fontId="30" fillId="7" borderId="0" xfId="67" applyFont="1" applyFill="1" applyAlignment="1">
      <alignment horizontal="center" vertical="center" wrapText="1"/>
    </xf>
    <xf numFmtId="0" fontId="30" fillId="7" borderId="0" xfId="67" applyFont="1" applyFill="1" applyAlignment="1">
      <alignment horizontal="right" vertical="center" wrapText="1"/>
    </xf>
    <xf numFmtId="0" fontId="13" fillId="7" borderId="0" xfId="67" applyFont="1" applyFill="1" applyAlignment="1">
      <alignment horizontal="left" wrapText="1"/>
    </xf>
    <xf numFmtId="0" fontId="13" fillId="7" borderId="0" xfId="67" applyFont="1" applyFill="1" applyAlignment="1">
      <alignment horizontal="right" wrapText="1"/>
    </xf>
    <xf numFmtId="49" fontId="13" fillId="7" borderId="1" xfId="67" applyNumberFormat="1" applyFont="1" applyFill="1" applyBorder="1" applyAlignment="1">
      <alignment horizontal="center" vertical="center" wrapText="1"/>
    </xf>
    <xf numFmtId="0" fontId="13" fillId="7" borderId="1" xfId="67" applyFont="1" applyFill="1" applyBorder="1" applyAlignment="1">
      <alignment horizontal="center" vertical="center" wrapText="1"/>
    </xf>
    <xf numFmtId="178" fontId="13" fillId="7" borderId="1" xfId="67" applyNumberFormat="1" applyFont="1" applyFill="1" applyBorder="1" applyAlignment="1">
      <alignment horizontal="center" vertical="center" wrapText="1"/>
    </xf>
    <xf numFmtId="49" fontId="15" fillId="17" borderId="1" xfId="67" applyNumberFormat="1" applyFont="1" applyFill="1" applyBorder="1" applyAlignment="1">
      <alignment horizontal="center" vertical="center" wrapText="1"/>
    </xf>
    <xf numFmtId="0" fontId="15" fillId="17" borderId="1" xfId="67" applyFont="1" applyFill="1" applyBorder="1" applyAlignment="1">
      <alignment horizontal="left" vertical="center" wrapText="1"/>
    </xf>
    <xf numFmtId="178" fontId="13" fillId="17" borderId="1" xfId="67" applyNumberFormat="1" applyFont="1" applyFill="1" applyBorder="1" applyAlignment="1">
      <alignment horizontal="right" vertical="center" wrapText="1"/>
    </xf>
    <xf numFmtId="0" fontId="13" fillId="17" borderId="1" xfId="67" applyFont="1" applyFill="1" applyBorder="1" applyAlignment="1">
      <alignment horizontal="center" vertical="center" wrapText="1"/>
    </xf>
    <xf numFmtId="49" fontId="13" fillId="0" borderId="1" xfId="67" applyNumberFormat="1" applyFont="1" applyFill="1" applyBorder="1" applyAlignment="1">
      <alignment horizontal="center" vertical="center" wrapText="1"/>
    </xf>
    <xf numFmtId="0" fontId="13" fillId="0" borderId="1" xfId="67" applyFont="1" applyFill="1" applyBorder="1" applyAlignment="1">
      <alignment horizontal="left" vertical="center" wrapText="1"/>
    </xf>
    <xf numFmtId="178" fontId="13" fillId="0" borderId="1" xfId="67" applyNumberFormat="1" applyFont="1" applyFill="1" applyBorder="1" applyAlignment="1">
      <alignment horizontal="right" vertical="center" wrapText="1"/>
    </xf>
    <xf numFmtId="0" fontId="13" fillId="0" borderId="1" xfId="67" applyFont="1" applyFill="1" applyBorder="1" applyAlignment="1">
      <alignment horizontal="center" vertical="center" wrapText="1"/>
    </xf>
    <xf numFmtId="0" fontId="13" fillId="17" borderId="1" xfId="67" applyFont="1" applyFill="1" applyBorder="1" applyAlignment="1">
      <alignment horizontal="left" vertical="center" wrapText="1"/>
    </xf>
    <xf numFmtId="49" fontId="13" fillId="18" borderId="1" xfId="67" applyNumberFormat="1" applyFont="1" applyFill="1" applyBorder="1" applyAlignment="1">
      <alignment horizontal="center" vertical="center" wrapText="1"/>
    </xf>
    <xf numFmtId="0" fontId="13" fillId="18" borderId="10" xfId="67" applyFont="1" applyFill="1" applyBorder="1" applyAlignment="1">
      <alignment horizontal="left" vertical="center" wrapText="1"/>
    </xf>
    <xf numFmtId="178" fontId="13" fillId="18" borderId="1" xfId="67" applyNumberFormat="1" applyFont="1" applyFill="1" applyBorder="1" applyAlignment="1">
      <alignment horizontal="right" vertical="center" wrapText="1"/>
    </xf>
    <xf numFmtId="0" fontId="13" fillId="18" borderId="1" xfId="67" applyFont="1" applyFill="1" applyBorder="1" applyAlignment="1">
      <alignment horizontal="left" vertical="center" wrapText="1"/>
    </xf>
    <xf numFmtId="0" fontId="15" fillId="17" borderId="1" xfId="67" applyFont="1" applyFill="1" applyBorder="1" applyAlignment="1">
      <alignment horizontal="center" vertical="center" wrapText="1"/>
    </xf>
    <xf numFmtId="0" fontId="15" fillId="17" borderId="1" xfId="67" applyFont="1" applyFill="1" applyBorder="1" applyAlignment="1">
      <alignment vertical="center" wrapText="1"/>
    </xf>
    <xf numFmtId="0" fontId="13" fillId="17" borderId="1" xfId="67" applyFont="1" applyFill="1" applyBorder="1" applyAlignment="1">
      <alignment vertical="center" wrapText="1"/>
    </xf>
    <xf numFmtId="0" fontId="20" fillId="0" borderId="0" xfId="68" applyFill="1" applyAlignment="1">
      <alignment horizontal="center" vertical="center" wrapText="1"/>
    </xf>
    <xf numFmtId="0" fontId="26" fillId="0" borderId="18" xfId="87" applyFill="1" applyBorder="1" applyAlignment="1">
      <alignment horizontal="center"/>
    </xf>
    <xf numFmtId="178" fontId="31" fillId="0" borderId="18" xfId="87" applyNumberFormat="1" applyFont="1" applyFill="1" applyBorder="1" applyAlignment="1">
      <alignment horizontal="right"/>
    </xf>
    <xf numFmtId="178" fontId="20" fillId="0" borderId="0" xfId="68" applyNumberFormat="1" applyFill="1">
      <alignment vertical="center"/>
    </xf>
    <xf numFmtId="178" fontId="31" fillId="0" borderId="18" xfId="87" applyNumberFormat="1" applyFont="1" applyFill="1" applyBorder="1" applyAlignment="1">
      <alignment horizontal="center"/>
    </xf>
    <xf numFmtId="178" fontId="23" fillId="0" borderId="18" xfId="87" applyNumberFormat="1" applyFont="1" applyFill="1" applyBorder="1" applyAlignment="1">
      <alignment horizontal="center"/>
    </xf>
    <xf numFmtId="0" fontId="22" fillId="0" borderId="0" xfId="78" applyFont="1" applyFill="1" applyBorder="1" applyAlignment="1">
      <alignment vertical="center"/>
    </xf>
    <xf numFmtId="0" fontId="32" fillId="0" borderId="0" xfId="68" applyFont="1" applyFill="1" applyAlignment="1">
      <alignment horizontal="center" vertical="center"/>
    </xf>
    <xf numFmtId="0" fontId="20" fillId="0" borderId="0" xfId="68" applyFont="1" applyFill="1" applyAlignment="1">
      <alignment horizontal="left" vertical="center"/>
    </xf>
    <xf numFmtId="0" fontId="33" fillId="0" borderId="1" xfId="68" applyFont="1" applyFill="1" applyBorder="1" applyAlignment="1">
      <alignment horizontal="center" vertical="center" wrapText="1"/>
    </xf>
    <xf numFmtId="178" fontId="33" fillId="0" borderId="1" xfId="68" applyNumberFormat="1" applyFont="1" applyFill="1" applyBorder="1" applyAlignment="1">
      <alignment horizontal="center" vertical="center" wrapText="1"/>
    </xf>
    <xf numFmtId="0" fontId="24" fillId="0" borderId="1" xfId="87" applyFont="1" applyFill="1" applyBorder="1" applyAlignment="1">
      <alignment horizontal="center" vertical="center" wrapText="1"/>
    </xf>
    <xf numFmtId="178" fontId="20" fillId="0" borderId="1" xfId="68" applyNumberFormat="1" applyFont="1" applyFill="1" applyBorder="1" applyAlignment="1">
      <alignment horizontal="center" vertical="center"/>
    </xf>
    <xf numFmtId="178" fontId="13" fillId="0" borderId="1" xfId="67" applyNumberFormat="1" applyFont="1" applyFill="1" applyBorder="1" applyAlignment="1">
      <alignment horizontal="center" vertical="center" wrapText="1"/>
    </xf>
    <xf numFmtId="0" fontId="20" fillId="0" borderId="1" xfId="68" applyFont="1" applyFill="1" applyBorder="1" applyAlignment="1">
      <alignment horizontal="center" vertical="center"/>
    </xf>
    <xf numFmtId="0" fontId="20" fillId="0" borderId="0" xfId="68" applyFill="1">
      <alignment vertical="center"/>
    </xf>
    <xf numFmtId="0" fontId="24" fillId="0" borderId="1" xfId="87" applyFont="1" applyFill="1" applyBorder="1" applyAlignment="1" applyProtection="1">
      <alignment horizontal="center" vertical="center" wrapText="1"/>
    </xf>
    <xf numFmtId="0" fontId="20" fillId="0" borderId="1" xfId="68" applyFont="1" applyFill="1" applyBorder="1" applyAlignment="1" applyProtection="1">
      <alignment horizontal="center" vertical="center" wrapText="1"/>
    </xf>
    <xf numFmtId="178" fontId="20" fillId="0" borderId="1" xfId="68" applyNumberFormat="1" applyFont="1" applyFill="1" applyBorder="1" applyAlignment="1" applyProtection="1">
      <alignment horizontal="right" vertical="center"/>
    </xf>
    <xf numFmtId="178" fontId="20" fillId="0" borderId="1" xfId="68" applyNumberFormat="1" applyFont="1" applyFill="1" applyBorder="1" applyAlignment="1" applyProtection="1">
      <alignment horizontal="center" vertical="center"/>
    </xf>
    <xf numFmtId="0" fontId="20" fillId="0" borderId="1" xfId="68" applyFont="1" applyFill="1" applyBorder="1" applyProtection="1">
      <alignment vertical="center"/>
    </xf>
    <xf numFmtId="181" fontId="20" fillId="2" borderId="1" xfId="68" applyNumberFormat="1" applyFont="1" applyFill="1" applyBorder="1" applyAlignment="1" applyProtection="1">
      <alignment horizontal="center" vertical="center"/>
      <protection locked="0"/>
    </xf>
    <xf numFmtId="178" fontId="20" fillId="2" borderId="1" xfId="68" applyNumberFormat="1" applyFont="1" applyFill="1" applyBorder="1" applyAlignment="1" applyProtection="1">
      <alignment horizontal="center" vertical="center"/>
      <protection locked="0"/>
    </xf>
    <xf numFmtId="0" fontId="20" fillId="0" borderId="1" xfId="68" applyNumberFormat="1" applyFont="1" applyFill="1" applyBorder="1" applyAlignment="1" applyProtection="1">
      <alignment horizontal="center" vertical="center"/>
    </xf>
    <xf numFmtId="176" fontId="20" fillId="0" borderId="10" xfId="68" applyNumberFormat="1" applyFont="1" applyFill="1" applyBorder="1" applyAlignment="1" applyProtection="1">
      <alignment horizontal="center" vertical="center"/>
    </xf>
    <xf numFmtId="176" fontId="20" fillId="0" borderId="19" xfId="68" applyNumberFormat="1" applyFont="1" applyFill="1" applyBorder="1" applyAlignment="1" applyProtection="1">
      <alignment horizontal="center" vertical="center"/>
    </xf>
    <xf numFmtId="176" fontId="20" fillId="0" borderId="20" xfId="68" applyNumberFormat="1" applyFont="1" applyFill="1" applyBorder="1" applyAlignment="1" applyProtection="1">
      <alignment horizontal="center" vertical="center"/>
    </xf>
    <xf numFmtId="178" fontId="20" fillId="0" borderId="0" xfId="68" applyNumberFormat="1" applyFont="1" applyFill="1">
      <alignment vertical="center"/>
    </xf>
    <xf numFmtId="0" fontId="26" fillId="0" borderId="18" xfId="87" applyFont="1" applyFill="1" applyBorder="1" applyAlignment="1">
      <alignment horizontal="center"/>
    </xf>
    <xf numFmtId="0" fontId="1" fillId="0" borderId="0" xfId="74" applyFont="1" applyFill="1" applyAlignment="1">
      <alignment vertical="center"/>
    </xf>
    <xf numFmtId="0" fontId="34" fillId="0" borderId="0" xfId="74" applyFont="1" applyFill="1" applyAlignment="1"/>
    <xf numFmtId="0" fontId="30" fillId="0" borderId="0" xfId="74" applyFont="1" applyFill="1" applyAlignment="1">
      <alignment horizontal="center" vertical="center"/>
    </xf>
    <xf numFmtId="0" fontId="21" fillId="0" borderId="0" xfId="74" applyFont="1" applyFill="1" applyAlignment="1">
      <alignment horizontal="center"/>
    </xf>
    <xf numFmtId="0" fontId="35" fillId="0" borderId="0" xfId="74" applyFont="1" applyFill="1" applyAlignment="1">
      <alignment horizontal="right"/>
    </xf>
    <xf numFmtId="0" fontId="22" fillId="0" borderId="0" xfId="74" applyFont="1" applyFill="1" applyAlignment="1"/>
    <xf numFmtId="0" fontId="34" fillId="0" borderId="0" xfId="74" applyFont="1" applyFill="1" applyAlignment="1">
      <alignment horizontal="right"/>
    </xf>
    <xf numFmtId="0" fontId="35" fillId="0" borderId="0" xfId="74" applyFont="1" applyFill="1" applyAlignment="1"/>
    <xf numFmtId="176" fontId="35" fillId="0" borderId="21" xfId="74" applyNumberFormat="1" applyFont="1" applyFill="1" applyBorder="1" applyAlignment="1">
      <alignment horizontal="center"/>
    </xf>
    <xf numFmtId="0" fontId="21" fillId="0" borderId="0" xfId="74" applyFont="1" applyFill="1" applyAlignment="1">
      <alignment horizontal="right"/>
    </xf>
    <xf numFmtId="0" fontId="21" fillId="0" borderId="0" xfId="74" applyFont="1" applyFill="1" applyAlignment="1"/>
    <xf numFmtId="0" fontId="35" fillId="0" borderId="21" xfId="74" applyFont="1" applyFill="1" applyBorder="1" applyAlignment="1">
      <alignment horizontal="center"/>
    </xf>
    <xf numFmtId="0" fontId="35" fillId="0" borderId="0" xfId="74" applyFont="1" applyFill="1" applyBorder="1" applyAlignment="1"/>
    <xf numFmtId="0" fontId="35" fillId="0" borderId="21" xfId="74" applyFont="1" applyFill="1" applyBorder="1" applyAlignment="1"/>
    <xf numFmtId="0" fontId="35" fillId="0" borderId="19" xfId="74" applyFont="1" applyFill="1" applyBorder="1" applyAlignment="1"/>
    <xf numFmtId="31" fontId="35" fillId="0" borderId="21" xfId="74" applyNumberFormat="1" applyFont="1" applyFill="1" applyBorder="1" applyAlignment="1">
      <alignment horizontal="left"/>
    </xf>
    <xf numFmtId="0" fontId="36" fillId="0" borderId="0" xfId="55" applyFont="1" applyFill="1" applyAlignment="1"/>
    <xf numFmtId="0" fontId="13" fillId="0" borderId="0" xfId="55" applyFont="1" applyFill="1" applyAlignment="1"/>
    <xf numFmtId="0" fontId="13" fillId="0" borderId="0" xfId="85" applyFont="1" applyFill="1" applyAlignment="1">
      <alignment horizontal="center" vertical="center"/>
    </xf>
    <xf numFmtId="0" fontId="36" fillId="0" borderId="0" xfId="85" applyFont="1" applyFill="1" applyAlignment="1">
      <alignment vertical="center"/>
    </xf>
    <xf numFmtId="0" fontId="32" fillId="0" borderId="0" xfId="85" applyFont="1" applyFill="1" applyAlignment="1">
      <alignment horizontal="center" vertical="center" wrapText="1"/>
    </xf>
    <xf numFmtId="0" fontId="15" fillId="0" borderId="1" xfId="96" applyFont="1" applyFill="1" applyBorder="1" applyAlignment="1">
      <alignment horizontal="center" vertical="center"/>
    </xf>
    <xf numFmtId="0" fontId="15" fillId="0" borderId="1" xfId="96" applyFont="1" applyFill="1" applyBorder="1" applyAlignment="1">
      <alignment vertical="center" wrapText="1"/>
    </xf>
    <xf numFmtId="0" fontId="13" fillId="0" borderId="1" xfId="96" applyFont="1" applyFill="1" applyBorder="1" applyAlignment="1">
      <alignment horizontal="center" vertical="center"/>
    </xf>
    <xf numFmtId="0" fontId="13" fillId="0" borderId="1" xfId="96" applyFont="1" applyFill="1" applyBorder="1" applyAlignment="1">
      <alignment vertical="center" wrapText="1"/>
    </xf>
    <xf numFmtId="49" fontId="13" fillId="0" borderId="1" xfId="96" applyNumberFormat="1" applyFont="1" applyFill="1" applyBorder="1" applyAlignment="1">
      <alignment vertical="center" wrapText="1"/>
    </xf>
    <xf numFmtId="0" fontId="37" fillId="0" borderId="1" xfId="70" applyFont="1" applyFill="1" applyBorder="1" applyAlignment="1">
      <alignment horizontal="left" vertical="center"/>
    </xf>
    <xf numFmtId="0" fontId="13" fillId="0" borderId="1" xfId="70" applyFont="1" applyFill="1" applyBorder="1" applyAlignment="1">
      <alignment horizontal="left" vertical="center" wrapText="1"/>
    </xf>
    <xf numFmtId="0" fontId="36" fillId="0" borderId="1" xfId="70" applyFont="1" applyFill="1" applyBorder="1" applyAlignment="1">
      <alignment horizontal="left" vertical="center" wrapText="1"/>
    </xf>
    <xf numFmtId="0" fontId="37" fillId="0" borderId="1" xfId="70" applyFont="1" applyFill="1" applyBorder="1" applyAlignment="1">
      <alignment horizontal="center" vertical="center"/>
    </xf>
    <xf numFmtId="0" fontId="36" fillId="0" borderId="1" xfId="70" applyFont="1" applyFill="1" applyBorder="1" applyAlignment="1">
      <alignment horizontal="center" vertical="center"/>
    </xf>
    <xf numFmtId="0" fontId="13" fillId="0" borderId="1" xfId="70" applyFont="1" applyFill="1" applyBorder="1" applyAlignment="1">
      <alignment vertical="center" wrapText="1"/>
    </xf>
    <xf numFmtId="0" fontId="36" fillId="0" borderId="1" xfId="70" applyFont="1" applyFill="1" applyBorder="1" applyAlignment="1">
      <alignment vertical="center" wrapText="1"/>
    </xf>
    <xf numFmtId="0" fontId="32" fillId="0" borderId="0" xfId="86" applyFont="1" applyFill="1" applyAlignment="1">
      <alignment horizontal="center" vertical="center" wrapText="1"/>
    </xf>
    <xf numFmtId="0" fontId="15" fillId="0" borderId="1" xfId="97" applyFont="1" applyFill="1" applyBorder="1" applyAlignment="1">
      <alignment horizontal="center" vertical="center"/>
    </xf>
    <xf numFmtId="0" fontId="15" fillId="0" borderId="1" xfId="97" applyFont="1" applyFill="1" applyBorder="1" applyAlignment="1">
      <alignment vertical="center" wrapText="1"/>
    </xf>
    <xf numFmtId="0" fontId="13" fillId="0" borderId="1" xfId="97" applyFont="1" applyFill="1" applyBorder="1" applyAlignment="1">
      <alignment horizontal="center" vertical="center"/>
    </xf>
    <xf numFmtId="0" fontId="13" fillId="0" borderId="1" xfId="97" applyFont="1" applyFill="1" applyBorder="1" applyAlignment="1">
      <alignment vertical="center" wrapText="1"/>
    </xf>
    <xf numFmtId="0" fontId="37" fillId="0" borderId="1" xfId="82" applyFont="1" applyFill="1" applyBorder="1" applyAlignment="1">
      <alignment horizontal="center" vertical="center"/>
    </xf>
    <xf numFmtId="0" fontId="37" fillId="0" borderId="1" xfId="82" applyFont="1" applyFill="1" applyBorder="1" applyAlignment="1">
      <alignment horizontal="left" vertical="center"/>
    </xf>
    <xf numFmtId="0" fontId="36" fillId="0" borderId="1" xfId="82" applyFont="1" applyFill="1" applyBorder="1" applyAlignment="1">
      <alignment horizontal="center" vertical="center"/>
    </xf>
    <xf numFmtId="0" fontId="13" fillId="0" borderId="1" xfId="82" applyFont="1" applyFill="1" applyBorder="1" applyAlignment="1">
      <alignment vertical="center" wrapText="1"/>
    </xf>
    <xf numFmtId="0" fontId="13" fillId="0" borderId="1" xfId="82" applyFont="1" applyFill="1" applyBorder="1" applyAlignment="1">
      <alignment horizontal="left" vertical="center" wrapText="1"/>
    </xf>
    <xf numFmtId="0" fontId="36" fillId="0" borderId="1" xfId="82" applyFont="1" applyFill="1" applyBorder="1" applyAlignment="1">
      <alignment horizontal="left" vertical="center" wrapText="1"/>
    </xf>
    <xf numFmtId="0" fontId="38" fillId="0" borderId="1" xfId="82" applyFont="1" applyFill="1" applyBorder="1" applyAlignment="1">
      <alignment horizontal="left" vertical="center" wrapText="1"/>
    </xf>
    <xf numFmtId="0" fontId="36" fillId="0" borderId="1" xfId="82" applyFont="1" applyFill="1" applyBorder="1" applyAlignment="1">
      <alignment vertical="center" wrapText="1"/>
    </xf>
    <xf numFmtId="0" fontId="37" fillId="2" borderId="1" xfId="82" applyFont="1" applyFill="1" applyBorder="1" applyAlignment="1">
      <alignment horizontal="center" vertical="center"/>
    </xf>
    <xf numFmtId="0" fontId="37" fillId="2" borderId="1" xfId="82" applyFont="1" applyFill="1" applyBorder="1" applyAlignment="1">
      <alignment horizontal="left" vertical="center" wrapText="1"/>
    </xf>
    <xf numFmtId="0" fontId="36" fillId="2" borderId="1" xfId="82" applyFont="1" applyFill="1" applyBorder="1" applyAlignment="1">
      <alignment horizontal="center" vertical="center"/>
    </xf>
    <xf numFmtId="0" fontId="36" fillId="2" borderId="1" xfId="82" applyFont="1" applyFill="1" applyBorder="1" applyAlignment="1">
      <alignment horizontal="left" vertical="center" wrapText="1"/>
    </xf>
    <xf numFmtId="0" fontId="37" fillId="0" borderId="1" xfId="82" applyFont="1" applyFill="1" applyBorder="1" applyAlignment="1">
      <alignment horizontal="left" vertical="center" wrapText="1"/>
    </xf>
    <xf numFmtId="0" fontId="13" fillId="0" borderId="1" xfId="86" applyFont="1" applyFill="1" applyBorder="1" applyAlignment="1">
      <alignment horizontal="center" vertical="center"/>
    </xf>
    <xf numFmtId="0" fontId="36" fillId="0" borderId="1" xfId="86" applyFont="1" applyFill="1" applyBorder="1" applyAlignment="1">
      <alignment vertical="center"/>
    </xf>
    <xf numFmtId="0" fontId="39" fillId="0" borderId="0" xfId="74" applyFont="1" applyFill="1" applyBorder="1" applyAlignment="1">
      <alignment horizontal="center"/>
    </xf>
    <xf numFmtId="0" fontId="1" fillId="0" borderId="0" xfId="74" applyFont="1" applyFill="1" applyAlignment="1"/>
    <xf numFmtId="0" fontId="1" fillId="0" borderId="0" xfId="74" applyFont="1" applyFill="1" applyBorder="1" applyAlignment="1">
      <alignment horizontal="justify"/>
    </xf>
    <xf numFmtId="0" fontId="40" fillId="0" borderId="0" xfId="74" applyFont="1" applyFill="1" applyBorder="1" applyAlignment="1">
      <alignment horizontal="center"/>
    </xf>
    <xf numFmtId="0" fontId="1" fillId="0" borderId="0" xfId="74" applyFont="1" applyFill="1" applyBorder="1" applyAlignment="1">
      <alignment horizontal="center"/>
    </xf>
    <xf numFmtId="0" fontId="35" fillId="0" borderId="0" xfId="74" applyFont="1" applyFill="1" applyAlignment="1">
      <alignment horizontal="right" wrapText="1"/>
    </xf>
    <xf numFmtId="0" fontId="41" fillId="0" borderId="21" xfId="74" applyFont="1" applyFill="1" applyBorder="1" applyAlignment="1" applyProtection="1">
      <alignment horizontal="left" wrapText="1"/>
      <protection locked="0"/>
    </xf>
    <xf numFmtId="0" fontId="3" fillId="0" borderId="19" xfId="74" applyFont="1" applyFill="1" applyBorder="1" applyAlignment="1" applyProtection="1">
      <alignment horizontal="left" wrapText="1"/>
      <protection locked="0"/>
    </xf>
    <xf numFmtId="0" fontId="13" fillId="7" borderId="4" xfId="64" applyFont="1" applyFill="1" applyBorder="1" applyAlignment="1" quotePrefix="1">
      <alignment horizontal="left" vertical="center" wrapText="1"/>
    </xf>
    <xf numFmtId="0" fontId="13" fillId="0" borderId="3" xfId="64" applyFont="1" applyFill="1" applyBorder="1" applyAlignment="1" quotePrefix="1">
      <alignment horizontal="center" vertical="center" wrapText="1"/>
    </xf>
    <xf numFmtId="0" fontId="13" fillId="7" borderId="3" xfId="64" applyFont="1" applyFill="1" applyBorder="1" applyAlignment="1" quotePrefix="1">
      <alignment horizontal="left" vertical="center" wrapText="1"/>
    </xf>
    <xf numFmtId="0" fontId="13" fillId="7" borderId="4" xfId="64" applyFont="1" applyFill="1" applyBorder="1" applyAlignment="1" quotePrefix="1">
      <alignment vertical="center" wrapText="1"/>
    </xf>
    <xf numFmtId="0" fontId="13" fillId="7" borderId="8" xfId="64" applyFont="1" applyFill="1" applyBorder="1" applyAlignment="1" quotePrefix="1">
      <alignment vertical="center" wrapText="1"/>
    </xf>
    <xf numFmtId="0" fontId="13" fillId="7" borderId="1" xfId="64" applyFont="1" applyFill="1" applyBorder="1" applyAlignment="1" quotePrefix="1">
      <alignment vertical="center" wrapText="1"/>
    </xf>
  </cellXfs>
  <cellStyles count="10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_ET_STYLE_NoName_00_" xfId="50"/>
    <cellStyle name="常规 5 2" xfId="51"/>
    <cellStyle name="Normal 6" xfId="52"/>
    <cellStyle name="常规 11 10 2" xfId="53"/>
    <cellStyle name="Normal 3 2" xfId="54"/>
    <cellStyle name="常规_精装修清单样板11 2" xfId="55"/>
    <cellStyle name="常规_万科城3-2楼工程清单投标表格" xfId="56"/>
    <cellStyle name="Normal 2" xfId="57"/>
    <cellStyle name="Normal 3" xfId="58"/>
    <cellStyle name="常规 10" xfId="59"/>
    <cellStyle name="Normal 4" xfId="60"/>
    <cellStyle name="常规 10 2" xfId="61"/>
    <cellStyle name="Normal 4 2" xfId="62"/>
    <cellStyle name="20% - 强调文字颜色 1 2 16" xfId="63"/>
    <cellStyle name="Normal" xfId="64"/>
    <cellStyle name="常规_复件 5.1 工程量清单 L 2" xfId="65"/>
    <cellStyle name="常规 11" xfId="66"/>
    <cellStyle name="Normal 5" xfId="67"/>
    <cellStyle name="常规 11 2" xfId="68"/>
    <cellStyle name="常规 13" xfId="69"/>
    <cellStyle name="常规 10 12" xfId="70"/>
    <cellStyle name="常规 11 30" xfId="71"/>
    <cellStyle name="常规 12" xfId="72"/>
    <cellStyle name="常规 14" xfId="73"/>
    <cellStyle name="常规 2" xfId="74"/>
    <cellStyle name="常规 2 2" xfId="75"/>
    <cellStyle name="常规 2 2 9" xfId="76"/>
    <cellStyle name="常规 2 3 2" xfId="77"/>
    <cellStyle name="常规 2 5" xfId="78"/>
    <cellStyle name="常规 3" xfId="79"/>
    <cellStyle name="常规 3 2" xfId="80"/>
    <cellStyle name="常规 3 2 2" xfId="81"/>
    <cellStyle name="常规 3 2 2 8" xfId="82"/>
    <cellStyle name="常规 4" xfId="83"/>
    <cellStyle name="常规 4 2" xfId="84"/>
    <cellStyle name="常规 4 2 2" xfId="85"/>
    <cellStyle name="常规 4 2 2 2" xfId="86"/>
    <cellStyle name="常规 4 2 3" xfId="87"/>
    <cellStyle name="常规 5" xfId="88"/>
    <cellStyle name="常规 6 2" xfId="89"/>
    <cellStyle name="常规 7" xfId="90"/>
    <cellStyle name="常规 8" xfId="91"/>
    <cellStyle name="常规 9" xfId="92"/>
    <cellStyle name="常规_措施费报价表" xfId="93"/>
    <cellStyle name="常规_措施费报价表_1" xfId="94"/>
    <cellStyle name="常规_措施费报价表_1 2" xfId="95"/>
    <cellStyle name="常规_汇总表 2" xfId="96"/>
    <cellStyle name="常规_汇总表 2 2" xfId="97"/>
    <cellStyle name="常规_惠东碧桂园酒店汇总表" xfId="98"/>
    <cellStyle name="常规_万千百货清单(装饰）" xfId="99"/>
    <cellStyle name="常规_四期A标段工程量清单10.18 2" xfId="100"/>
    <cellStyle name="常规_工程量清单计价表_10" xfId="101"/>
    <cellStyle name="常规 2 4 2" xfId="102"/>
    <cellStyle name="常规_表—08 分部分项工程量清单计价表A12.8" xfId="103"/>
    <cellStyle name="常规 11 12 3" xfId="104"/>
    <cellStyle name="常规 11 12 3 2 2" xfId="105"/>
    <cellStyle name="常规 11 13" xfId="106"/>
    <cellStyle name="常规_Sheet1_复件 5.1 工程量清单 L" xfId="107"/>
    <cellStyle name="常规 4 3" xfId="108"/>
  </cellStyles>
  <dxfs count="2">
    <dxf>
      <font>
        <color theme="0"/>
      </font>
    </dxf>
    <dxf>
      <font>
        <color rgb="FF9C0006"/>
      </font>
      <fill>
        <patternFill patternType="solid">
          <bgColor rgb="FFFFC7CE"/>
        </patternFill>
      </fill>
    </dxf>
  </dxfs>
  <tableStyles count="0" defaultTableStyle="TableStyleMedium2" defaultPivotStyle="PivotStyleLight16"/>
  <colors>
    <mruColors>
      <color rgb="00B7DEE8"/>
      <color rgb="00FABF8F"/>
      <color rgb="00CCCCFF"/>
      <color rgb="0000B0F0"/>
      <color rgb="00FFFFFF"/>
      <color rgb="00B8CCE4"/>
      <color rgb="00FFFF99"/>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6.xml"/><Relationship Id="rId5" Type="http://schemas.openxmlformats.org/officeDocument/2006/relationships/worksheet" Target="worksheets/sheet5.xml"/><Relationship Id="rId49" Type="http://schemas.openxmlformats.org/officeDocument/2006/relationships/externalLink" Target="externalLinks/externalLink35.xml"/><Relationship Id="rId48" Type="http://schemas.openxmlformats.org/officeDocument/2006/relationships/externalLink" Target="externalLinks/externalLink34.xml"/><Relationship Id="rId47" Type="http://schemas.openxmlformats.org/officeDocument/2006/relationships/externalLink" Target="externalLinks/externalLink33.xml"/><Relationship Id="rId46" Type="http://schemas.openxmlformats.org/officeDocument/2006/relationships/externalLink" Target="externalLinks/externalLink32.xml"/><Relationship Id="rId45" Type="http://schemas.openxmlformats.org/officeDocument/2006/relationships/externalLink" Target="externalLinks/externalLink31.xml"/><Relationship Id="rId44" Type="http://schemas.openxmlformats.org/officeDocument/2006/relationships/externalLink" Target="externalLinks/externalLink30.xml"/><Relationship Id="rId43" Type="http://schemas.openxmlformats.org/officeDocument/2006/relationships/externalLink" Target="externalLinks/externalLink29.xml"/><Relationship Id="rId42" Type="http://schemas.openxmlformats.org/officeDocument/2006/relationships/externalLink" Target="externalLinks/externalLink28.xml"/><Relationship Id="rId41" Type="http://schemas.openxmlformats.org/officeDocument/2006/relationships/externalLink" Target="externalLinks/externalLink27.xml"/><Relationship Id="rId40" Type="http://schemas.openxmlformats.org/officeDocument/2006/relationships/externalLink" Target="externalLinks/externalLink26.xml"/><Relationship Id="rId4" Type="http://schemas.openxmlformats.org/officeDocument/2006/relationships/worksheet" Target="worksheets/sheet4.xml"/><Relationship Id="rId39" Type="http://schemas.openxmlformats.org/officeDocument/2006/relationships/externalLink" Target="externalLinks/externalLink25.xml"/><Relationship Id="rId38" Type="http://schemas.openxmlformats.org/officeDocument/2006/relationships/externalLink" Target="externalLinks/externalLink24.xml"/><Relationship Id="rId37" Type="http://schemas.openxmlformats.org/officeDocument/2006/relationships/externalLink" Target="externalLinks/externalLink23.xml"/><Relationship Id="rId36" Type="http://schemas.openxmlformats.org/officeDocument/2006/relationships/externalLink" Target="externalLinks/externalLink22.xml"/><Relationship Id="rId35" Type="http://schemas.openxmlformats.org/officeDocument/2006/relationships/externalLink" Target="externalLinks/externalLink21.xml"/><Relationship Id="rId34" Type="http://schemas.openxmlformats.org/officeDocument/2006/relationships/externalLink" Target="externalLinks/externalLink20.xml"/><Relationship Id="rId33" Type="http://schemas.openxmlformats.org/officeDocument/2006/relationships/externalLink" Target="externalLinks/externalLink19.xml"/><Relationship Id="rId32" Type="http://schemas.openxmlformats.org/officeDocument/2006/relationships/externalLink" Target="externalLinks/externalLink18.xml"/><Relationship Id="rId31" Type="http://schemas.openxmlformats.org/officeDocument/2006/relationships/externalLink" Target="externalLinks/externalLink17.xml"/><Relationship Id="rId30" Type="http://schemas.openxmlformats.org/officeDocument/2006/relationships/externalLink" Target="externalLinks/externalLink16.xml"/><Relationship Id="rId3" Type="http://schemas.openxmlformats.org/officeDocument/2006/relationships/worksheet" Target="worksheets/sheet3.xml"/><Relationship Id="rId29" Type="http://schemas.openxmlformats.org/officeDocument/2006/relationships/externalLink" Target="externalLinks/externalLink15.xml"/><Relationship Id="rId28" Type="http://schemas.openxmlformats.org/officeDocument/2006/relationships/externalLink" Target="externalLinks/externalLink14.xml"/><Relationship Id="rId27" Type="http://schemas.openxmlformats.org/officeDocument/2006/relationships/externalLink" Target="externalLinks/externalLink13.xml"/><Relationship Id="rId26" Type="http://schemas.openxmlformats.org/officeDocument/2006/relationships/externalLink" Target="externalLinks/externalLink12.xml"/><Relationship Id="rId25" Type="http://schemas.openxmlformats.org/officeDocument/2006/relationships/externalLink" Target="externalLinks/externalLink11.xml"/><Relationship Id="rId24" Type="http://schemas.openxmlformats.org/officeDocument/2006/relationships/externalLink" Target="externalLinks/externalLink10.xml"/><Relationship Id="rId23" Type="http://schemas.openxmlformats.org/officeDocument/2006/relationships/externalLink" Target="externalLinks/externalLink9.xml"/><Relationship Id="rId22" Type="http://schemas.openxmlformats.org/officeDocument/2006/relationships/externalLink" Target="externalLinks/externalLink8.xml"/><Relationship Id="rId21" Type="http://schemas.openxmlformats.org/officeDocument/2006/relationships/externalLink" Target="externalLinks/externalLink7.xml"/><Relationship Id="rId20" Type="http://schemas.openxmlformats.org/officeDocument/2006/relationships/externalLink" Target="externalLinks/externalLink6.xml"/><Relationship Id="rId2" Type="http://schemas.openxmlformats.org/officeDocument/2006/relationships/worksheet" Target="worksheets/sheet2.xml"/><Relationship Id="rId19" Type="http://schemas.openxmlformats.org/officeDocument/2006/relationships/externalLink" Target="externalLinks/externalLink5.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customXml" Target="../customXml/item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388620</xdr:colOff>
      <xdr:row>201</xdr:row>
      <xdr:rowOff>200025</xdr:rowOff>
    </xdr:from>
    <xdr:to>
      <xdr:col>15</xdr:col>
      <xdr:colOff>247650</xdr:colOff>
      <xdr:row>204</xdr:row>
      <xdr:rowOff>301625</xdr:rowOff>
    </xdr:to>
    <xdr:pic>
      <xdr:nvPicPr>
        <xdr:cNvPr id="2" name="图片 1"/>
        <xdr:cNvPicPr>
          <a:picLocks noChangeAspect="1"/>
        </xdr:cNvPicPr>
      </xdr:nvPicPr>
      <xdr:blipFill>
        <a:blip r:embed="rId1"/>
        <a:stretch>
          <a:fillRect/>
        </a:stretch>
      </xdr:blipFill>
      <xdr:spPr>
        <a:xfrm>
          <a:off x="10193020" y="149958425"/>
          <a:ext cx="1744980" cy="2514600"/>
        </a:xfrm>
        <a:prstGeom prst="rect">
          <a:avLst/>
        </a:prstGeom>
        <a:noFill/>
        <a:ln w="9525">
          <a:noFill/>
        </a:ln>
      </xdr:spPr>
    </xdr:pic>
    <xdr:clientData/>
  </xdr:twoCellAnchor>
  <xdr:twoCellAnchor editAs="oneCell">
    <xdr:from>
      <xdr:col>8</xdr:col>
      <xdr:colOff>0</xdr:colOff>
      <xdr:row>118</xdr:row>
      <xdr:rowOff>0</xdr:rowOff>
    </xdr:from>
    <xdr:to>
      <xdr:col>12</xdr:col>
      <xdr:colOff>533400</xdr:colOff>
      <xdr:row>119</xdr:row>
      <xdr:rowOff>47625</xdr:rowOff>
    </xdr:to>
    <xdr:pic>
      <xdr:nvPicPr>
        <xdr:cNvPr id="3" name="图片 2"/>
        <xdr:cNvPicPr>
          <a:picLocks noChangeAspect="1"/>
        </xdr:cNvPicPr>
      </xdr:nvPicPr>
      <xdr:blipFill>
        <a:blip r:embed="rId2"/>
        <a:stretch>
          <a:fillRect/>
        </a:stretch>
      </xdr:blipFill>
      <xdr:spPr>
        <a:xfrm>
          <a:off x="8547100" y="84896325"/>
          <a:ext cx="1790700" cy="971550"/>
        </a:xfrm>
        <a:prstGeom prst="rect">
          <a:avLst/>
        </a:prstGeom>
        <a:noFill/>
        <a:ln w="9525">
          <a:noFill/>
        </a:ln>
      </xdr:spPr>
    </xdr:pic>
    <xdr:clientData/>
  </xdr:twoCellAnchor>
  <xdr:twoCellAnchor editAs="oneCell">
    <xdr:from>
      <xdr:col>11</xdr:col>
      <xdr:colOff>0</xdr:colOff>
      <xdr:row>147</xdr:row>
      <xdr:rowOff>0</xdr:rowOff>
    </xdr:from>
    <xdr:to>
      <xdr:col>18</xdr:col>
      <xdr:colOff>228600</xdr:colOff>
      <xdr:row>154</xdr:row>
      <xdr:rowOff>295275</xdr:rowOff>
    </xdr:to>
    <xdr:pic>
      <xdr:nvPicPr>
        <xdr:cNvPr id="4" name="图片 3"/>
        <xdr:cNvPicPr>
          <a:picLocks noChangeAspect="1"/>
        </xdr:cNvPicPr>
      </xdr:nvPicPr>
      <xdr:blipFill>
        <a:blip r:embed="rId3"/>
        <a:stretch>
          <a:fillRect/>
        </a:stretch>
      </xdr:blipFill>
      <xdr:spPr>
        <a:xfrm>
          <a:off x="9175750" y="108064300"/>
          <a:ext cx="4629150" cy="3733800"/>
        </a:xfrm>
        <a:prstGeom prst="rect">
          <a:avLst/>
        </a:prstGeom>
        <a:noFill/>
        <a:ln w="9525">
          <a:noFill/>
        </a:ln>
      </xdr:spPr>
    </xdr:pic>
    <xdr:clientData/>
  </xdr:twoCellAnchor>
  <xdr:twoCellAnchor editAs="oneCell">
    <xdr:from>
      <xdr:col>15</xdr:col>
      <xdr:colOff>200025</xdr:colOff>
      <xdr:row>23</xdr:row>
      <xdr:rowOff>514350</xdr:rowOff>
    </xdr:from>
    <xdr:to>
      <xdr:col>18</xdr:col>
      <xdr:colOff>190500</xdr:colOff>
      <xdr:row>24</xdr:row>
      <xdr:rowOff>57150</xdr:rowOff>
    </xdr:to>
    <xdr:pic>
      <xdr:nvPicPr>
        <xdr:cNvPr id="5" name="图片 4"/>
        <xdr:cNvPicPr>
          <a:picLocks noChangeAspect="1"/>
        </xdr:cNvPicPr>
      </xdr:nvPicPr>
      <xdr:blipFill>
        <a:blip r:embed="rId4"/>
        <a:stretch>
          <a:fillRect/>
        </a:stretch>
      </xdr:blipFill>
      <xdr:spPr>
        <a:xfrm>
          <a:off x="11890375" y="14725650"/>
          <a:ext cx="1876425" cy="1981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40557;&#23707;&#19977;&#26399;&#28165;&#21333;&#32534;&#21046;\(&#20379;&#21442;&#32771;)%20&#25237;&#26631;&#25253;&#20215;&#27169;&#25311;&#28165;&#21333;&#65288;&#21152;&#24030;&#28286;%20&#21495;&#27004;&#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1150;&#20844;\2014&#24180;&#24230;\&#23453;&#33021;&#39033;&#30446;\1#2#&#22359;\&#23453;&#33021;&#22478;&#19968;&#12289;&#20108;&#26631;&#27573;&#12304;&#26426;&#30005;&#24635;&#21253;&#12305;\WLP\001---&#24635;&#21253;&#21512;&#21516;\&#38468;&#20214;\Users\Administrator\Desktop\&#26032;&#24314;&#25991;&#20214;&#22841;%20(3)\&#26032;&#24314;&#25991;&#20214;&#22841;%20(2)\Users\Administrator\Documents\Tencent%20Files\741990421\FileRecv\&#27169;&#25311;&#25237;&#26631;3.12\&#19968;&#26631;&#27573;2012.3.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1016;&#28023;&#29141;\&#26412;&#22320;&#30913;&#30424;%20(e)\Documents%20and%20Settings\Administrator\&#26700;&#38754;\&#20315;&#23665;&#19975;&#31185;&#21335;&#24196;&#22320;&#19979;&#24037;&#31243;&#37327;&#35745;&#31639;&#243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3609;&#21494;&#24179;\2011&#24180;&#39033;&#30446;\&#19975;&#36798;&#39033;&#30446;\2011&#24180;&#39033;&#30446;\&#28201;&#24030;&#19975;&#36798;\QD\&#27494;&#27721;\&#24037;&#31243;\&#26080;&#38177;\&#22806;&#24149;&#22681;&#22270;&#32440;\&#26080;&#38177;A&#21306;&#26368;&#21518;&#20462;&#25913;&#22270;&#32440;\&#26080;&#38177;&#28165;&#21333;\2007&#24180;&#24230;&#24037;&#31243;\0802&#20013;&#20896;&#22823;&#21414;\&#26395;&#20140;A&#21306;&#25307;&#26631;\&#26395;&#20140;&#20303;&#23429;&#22806;&#39280;&#20998;&#21253;\&#22806;&#39280;&#35780;&#26631;\&#26395;&#20140;4&#65283;&#20303;&#23429;&#22806;&#39280;&#28165;&#21333;06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Administrator\&#26700;&#38754;\&#28145;&#22323;&#20070;&#22478;&#32599;&#28246;&#22478;&#22270;&#20070;&#21334;&#22330;&#25913;&#36896;&#39033;&#30446;&#24378;&#30005;&#24213;&#3129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4191;&#24030;&#21335;&#27801;&#34121;&#38376;&#27827;&#20013;&#24515;&#21306;&#21335;&#28392;&#27700;&#35282;&#39033;&#30446;&#19968;&#26399;&#24037;&#31243;\&#21442;&#32771;&#36164;&#26009;\&#19975;&#36798;&#21512;&#21516;&#28165;&#21333;\&#30058;&#31162;&#19975;&#21338;CBD&#21830;&#19994;&#24191;&#22330;&#22303;&#24314;&#24037;&#31243;&#37327;&#28165;&#213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37329;&#33538;\&#37329;&#33538;&#28286;\&#35199;&#19977;&#22320;&#22359;\&#25143;&#20869;&#31934;&#35013;\&#23450;&#21046;&#31934;&#35013;\&#25143;&#20869;&#23450;&#21046;&#31934;&#35013;\&#25143;&#20869;&#25209;&#37327;&#35013;&#20462;\&#28165;&#21333;\15-B10&#26635;&#23450;&#21046;&#31934;&#35013;&#20462;&#12304;B1~B4&#25143;&#22411;32&#22871;&#28165;&#21333;&#12305;20161201\01&#35199;&#19977;&#22320;&#22359;B10&#26635;B1&#25143;&#22411;&#28207;&#24335;A&#26631;\01-1-&#35199;&#19977;&#22320;&#22359;B10&#26635;B1&#25143;&#22411;&#28207;&#24335;A&#26631;&#28145;&#33394;&#8212;&#28165;&#21333;20161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20313;&#27589;&#28304;\&#24037;&#31243;&#37327;&#35745;&#31639;&#24335;\&#24037;&#31243;&#37327;&#35745;&#31639;(&#2716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23609;&#21494;&#24179;\2011&#24180;&#39033;&#30446;\&#19975;&#36798;&#39033;&#30446;\2011&#24180;&#39033;&#30446;\&#28201;&#24030;&#19975;&#36798;\QD\&#27494;&#27721;\&#24037;&#31243;\&#26080;&#38177;\&#22806;&#24149;&#22681;&#22270;&#32440;\&#26080;&#38177;A&#21306;&#26368;&#21518;&#20462;&#25913;&#22270;&#32440;\&#26080;&#38177;&#28165;&#21333;\2007&#24180;&#24230;&#24037;&#31243;\0802&#20013;&#20896;&#22823;&#21414;\&#22825;&#27941;&#20844;&#21496;\2007\&#37197;&#21512;\3&#22825;&#37030;&#21335;&#26041;&#21830;&#22478;\&#26368;&#32456;&#25253;&#20215;&#34920;\3.28\&#38738;&#23707;&#33014;&#24030;&#28286;&#36130;&#23500;&#20013;&#24515;\&#33014;&#24030;&#28286;&#36130;&#23500;&#20013;&#24515;\&#25253;&#20215;&#35745;&#31639;&#34920;8.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23609;&#21494;&#24179;\2011&#24180;&#39033;&#30446;\&#19975;&#36798;&#39033;&#30446;\2011&#24180;&#39033;&#30446;\&#28201;&#24030;&#19975;&#36798;\QD\&#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luoml\Local%20Settings\Temporary%20Internet%20Files\OLK142\Documents%20and%20Settings\luoml\Local%20Settings\Temporary%20Internet%20Files\OLK142\Documents%20and%20Settings\Owner\&#26700;&#38754;\5666\&#19975;&#31185;&#28165;&#36828;&#39033;&#30446;&#21806;&#27004;&#37096;&#24149;&#22681;&#12289;&#38144;&#21806;&#20013;&#24515;(&#26679;&#26495;&#25151;&#65289;&#38109;&#21512;&#37329;&#25307;&#26631;&#28165;&#2133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HEN\&#20844;&#36335;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23609;&#21494;&#24179;\2011&#24180;&#39033;&#30446;\&#19975;&#36798;&#39033;&#30446;\2011&#24180;&#39033;&#30446;\&#28201;&#24030;&#19975;&#36798;\QD\&#27494;&#27721;\&#24037;&#31243;\&#26080;&#38177;\&#22806;&#24149;&#22681;&#22270;&#32440;\&#26080;&#38177;A&#21306;&#26368;&#21518;&#20462;&#25913;&#22270;&#32440;\&#26080;&#38177;&#28165;&#21333;\&#25105;&#30340;&#25991;&#26723;\&#26700;&#38754;\&#19977;&#23777;&#25237;&#26631;&#24037;&#20316;\&#19977;&#23777;&#25237;&#26631;&#24037;&#20316;\&#19977;&#23777;&#25237;&#26631;&#24037;&#20316;\&#20248;&#21270;&#21518;&#25104;&#26412;\&#22825;&#27941;&#20844;&#21496;\2007\&#37197;&#21512;\3&#22825;&#37030;&#21335;&#26041;&#21830;&#22478;\&#26368;&#32456;&#25253;&#20215;&#34920;\3.28\&#38738;&#23707;&#33014;&#24030;&#28286;&#36130;&#23500;&#20013;&#24515;\&#33014;&#24030;&#28286;&#36130;&#23500;&#20013;&#24515;\&#25253;&#20215;&#35745;&#31639;&#34920;8.3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dministrator\Documents\Tencent%20Files\1354329126\FileRecv\&#28165;&#21333;&#34920;&#26684;&#26684;&#24335;\7.1%20&#22823;&#21830;&#19994;&#24037;&#31243;&#37327;&#28165;&#21333;&#23553;&#38754;%20(&#22806;&#35013;)\12-5&#22825;&#27941;&#28165;&#21333;\&#22825;&#27941;&#19975;&#36798;&#22823;&#21830;&#19994;&#65288;&#31354;&#30333;&#28165;&#21333;&#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3609;&#21494;&#24179;\2011&#24180;&#39033;&#30446;\&#19975;&#36798;&#39033;&#30446;\2011&#24180;&#39033;&#30446;\&#28201;&#24030;&#19975;&#36798;\QD\&#27494;&#27721;\&#24037;&#31243;\&#26080;&#38177;\&#22806;&#24149;&#22681;&#22270;&#32440;\&#26080;&#38177;A&#21306;&#26368;&#21518;&#20462;&#25913;&#22270;&#32440;\&#26080;&#38177;&#28165;&#21333;\&#21016;&#24076;&#24179;\2007\&#22269;&#32654;\new\&#35745;&#31639;\&#38738;&#23707;&#33014;&#24030;&#28286;&#36130;&#23500;&#20013;&#24515;\&#33014;&#24030;&#28286;&#36130;&#23500;&#20013;&#24515;\&#25253;&#20215;&#35745;&#31639;&#34920;8.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6631;&#24213;\&#20016;&#30000;\&#22303;&#24314;&#24037;&#31243;&#37327;&#35745;&#31639;&#24335;&#21464;&#21387;&#22120;&#2515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3609;&#21494;&#24179;\2011&#24180;&#39033;&#30446;\&#19975;&#36798;&#39033;&#30446;\2011&#24180;&#39033;&#30446;\&#28201;&#24030;&#19975;&#36798;\QD\&#27494;&#27721;\2007&#24180;&#24230;&#24037;&#31243;\0802&#20013;&#20896;&#22823;&#21414;\&#25253;&#20215;\&#25253;&#20215;\&#26395;&#20140;A&#21306;&#25307;&#26631;\&#26395;&#20140;&#20303;&#23429;&#22806;&#39280;&#20998;&#21253;\&#22806;&#39280;&#35780;&#26631;\&#26395;&#20140;4&#65283;&#20303;&#23429;&#22806;&#39280;&#28165;&#21333;06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38472;&#38634;\2008&#24180;&#39033;&#30446;\5&#26376;&#20221;\&#37329;&#27801;&#27954;-A&#26635;&#22797;&#21512;\A3&#35745;&#31639;&#24335;\&#21160;&#21147;&#37096;&#20998;\A3&#21160;&#21147;&#22320;&#1997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y%20Documents\&#19996;&#28044;&#24188;&#20799;&#31461;&#23089;&#20048;&#20013;&#24515;(&#21253;&#21464;&#26356;)2009-4-28+&#38632;&#31735;\&#24188;&#20799;&#22253;&#35745;&#31639;&#20070;&#20462;&#25913;\My%20Documents\&#19975;&#31185;&#20113;&#23665;&#39033;&#30446;F1F2(2008.9.24)\&#39044;&#31639;&#25991;&#20214;\&#20020;&#26102;\&#19996;&#24179;B3.4&#26495;&#65288;1&#23618;&#20197;&#19978;&#6528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4g8u3\e\My%20Documents\&#29750;&#27954;&#23637;&#39302;\115770\&#40644;&#38401;&#30334;&#22995;\&#40644;&#38401;&#20108;&#26631;C1~C5\(&#20116;&#22871;&#65289;C1~C5\(&#20116;&#22871;)&#20892;&#27665;&#23433;&#32622;&#21306;C1~C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0010;&#20154;&#36164;&#26009;\&#36164;&#26009;\&#30058;&#31162;&#21326;&#24220;\&#28040;&#38450;&#24037;&#31243;&#21512;&#21516;-&#32456;\&#20445;&#23433;&#28040;&#38450;&#183;&#39321;&#26575;&#21326;&#24220;&#39033;&#30446;&#28040;&#38450;&#24037;&#31243;&#28165;&#21333;&#65288;798&#65289;2012.11.3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Personal\administrator\Desktop\&#24453;&#20570;&#30340;&#20107;\2011&#24180;\&#24191;&#24030;&#19975;&#31185;\&#28165;&#36828;&#19975;&#31185;\&#28165;&#36828;&#19975;&#31185;&#23439;&#32654;&#20108;&#26399;\&#26368;&#32456;&#20132;&#26631;&#20221;(&#20840;)110613\&#20844;&#21496;&#25991;&#20214;\&#23436;&#24037;&#24037;&#31243;\&#19975;&#31185;(&#26472;)\Documents%20and%20Settings\All%20Users\Documents\&#26368;&#26032;&#26356;&#26032;\&#36164;&#26009;&#25991;&#20214;\excel&#24212;&#29992;&#25991;&#20214;\20043109262527\&#24037;&#31243;&#37327;&#35745;&#31639;040309&#29256;&#264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Users\Administrator\Documents\Tencent%20Files\1121487328\FileRecv\RecoveredExternalLink1"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32593;&#40857;U&#35895;&#183;&#24266;&#22346;&#30721;&#22836;&#21592;&#24037;&#39184;&#21381;&#31934;&#35013;&#24037;&#31243;2022.02.16 -&#23457;&#259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wanghui\02-&#23453;&#33021;&#20013;&#24515;&#12289;&#20845;&#37329;&#24191;&#22330;\&#20845;&#37329;&#24191;&#22330;\&#38044;&#30427;&#21326;&#21150;&#20844;&#23460;\&#31934;&#35013;\&#27169;&#25311;&#28165;&#21333;\&#38044;&#30427;&#21326;&#21150;&#20844;&#23460;&#35013;&#20462;&#24037;&#31243;1&#26631;&#27573;&#65288;1-6&#23618;&#65289;&#26426;&#30005;&#28165;&#21333;.xlsx#REF"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tor\&#26700;&#38754;\&#28145;&#22323;&#20070;&#22478;&#32599;&#28246;&#22478;&#22270;&#20070;&#21334;&#22330;&#25913;&#36896;&#39033;&#30446;&#24378;&#30005;&#24213;&#3129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istrator\Documents\Tencent%20Files\1121487328\FileRecv\RecoveredExternalLink1"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dministrator\Desktop\&#20108;&#27425;&#35013;&#20462;\&#12304;&#24037;&#31243;&#37327;&#28165;&#21333;&#12305;&#25391;&#21326;&#22823;&#21414;1~7&#23618;&#20108;&#27425;&#35013;&#20462;&#24037;&#31243;&#25307;&#26631;&#24037;&#31243;&#37327;&#28165;&#21333;5.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12304;&#24037;&#31243;&#37327;&#28165;&#21333;&#12305;&#31119;&#36719;&#21452;&#21019;&#20013;&#24515;&amp;&#23481;&#33402;&#20108;&#26399;&#23454;&#35757;&#20013;&#24515;&#23460;&#20869;&#25552;&#21319;&#25913;&#36896;&#24037;&#31243;&#37327;&#28165;&#21333;7.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16&#24180;&#39033;&#30446;\&#28023;&#22806;&#35013;&#39280;\2016.4.30&#21335;&#27801;&#37329;&#33538;&#28286;&#39033;&#30446;&#20108;&#26399;&#19968;&#26631;&#27573;&#65288;&#35199;&#20108;&#22320;&#22359;&#65289;&#20844;&#20849;&#37096;&#20998;&#35013;&#20462;&#24037;&#31243;\&#20108;&#27425;&#25991;&#20214;\&#20108;&#26399;&#19968;&#26631;&#27573;&#20844;&#20849;&#21306;&#22495;&#31934;&#35013;&#20462;&#24037;&#31243;&#37327;&#28165;&#21333;201604\&#20108;&#26399;&#19968;&#26631;&#27573;&#20844;&#20849;&#21306;&#22495;&#31934;&#35013;&#20462;&#24037;&#31243;&#37327;&#28165;&#21333;20160420\2016-4-8&#25104;&#22411;&#27169;&#26495;\&#21830;&#21153;&#26631;&#35780;&#26631;&#25991;&#20214;\&#26032;&#24314;&#25991;&#20214;&#22841;\&#22303;&#24314;&#24037;&#31243;&#37327;&#28165;&#21333;(&#25311;&#25253;&#20215;0&#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c-&#26446;&#28023;&#23425;\&#23618;&#32423;&#20849;&#20139;\CHEN\&#20844;&#36335;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4658;&#36890;&#27704;&#36798;\&#20975;&#33589;&#35946;&#22253;\&#20975;&#33589;&#35946;&#22253;&#32467;&#31639;\&#20013;&#24515;&#21306;&#24037;&#31243;&#32467;&#31639;\&#22320;&#19979;&#23460;&#24037;&#31243;\&#38050;&#31563;-&#22522;&#30784;&#267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8165;&#21333;&#34920;&#26684;&#26684;&#24335;\7.1%20&#22823;&#21830;&#19994;&#24037;&#31243;&#37327;&#28165;&#21333;&#23553;&#38754;%20(&#22806;&#35013;)\12-5&#22825;&#27941;&#28165;&#21333;\&#22825;&#27941;&#19975;&#36798;&#22823;&#21830;&#19994;&#65288;&#31354;&#30333;&#28165;&#21333;&#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ortal-qddc\&#38738;&#23707;&#20844;&#21496;&#20849;&#20139;&#24179;&#21488;\&#25307;&#25237;&#26631;&#31649;&#29702;\&#38738;&#23665;&#28246;&#39033;&#30446;\&#21035;&#22661;&#38109;&#21512;&#37329;\8#&#27004;&#23637;&#31034;&#21306;\&#38738;&#23665;&#28246;8#&#27004;&#23637;&#31034;&#21306;&#38109;&#21512;&#37329;&#21512;&#21516;&#28165;&#21333;&#65288;&#32456;&#31295;&#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c-201206131557\VOL2%20(D)\&#40614;&#32494;&#20113;&#24037;&#20316;&#25991;&#20214;\&#25104;&#26412;&#25511;&#21046;\&#30058;&#31162;&#39033;&#30446;\&#30058;&#31162;&#21326;&#24220;-03&#22320;&#22359;\&#30058;&#31162;&#28040;&#38450;\&#28040;&#38450;-&#26045;&#24037;&#22270;&#23457;&#26597;&#24402;&#26723;2012.8.13\1&#26399;\&#28040;&#38450;&#24037;&#31243;&#24037;&#31243;&#37327;&#35745;&#31639;&#34920;-&#22320;&#19978;&#37096;&#20998;&#65288;&#19968;&#26399;&#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甲指乙供材料报价表"/>
      <sheetName val="包干费用表"/>
      <sheetName val="表3.1增城土建工程综合单价组价明细表"/>
      <sheetName val="3"/>
      <sheetName val="人工费"/>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包干费用表"/>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过梁"/>
      <sheetName val="砼墙"/>
      <sheetName val="基础梁"/>
      <sheetName val="桩承台基础"/>
      <sheetName val="梁"/>
      <sheetName val="柱"/>
      <sheetName val="板"/>
      <sheetName val="地面、天花"/>
      <sheetName val="内墙抹灰"/>
      <sheetName val="楼梯 "/>
      <sheetName val="零星砼"/>
      <sheetName val="汇总表"/>
      <sheetName val="开始(墙体)"/>
      <sheetName val="外墙装饰(标准户形) "/>
      <sheetName val="标准户形(墙体)"/>
      <sheetName val="总工程量(墙体)"/>
      <sheetName val="内墙190"/>
      <sheetName val="分户墙190"/>
      <sheetName val="外墙装饰"/>
      <sheetName val="总工程量(墙体) (2)"/>
      <sheetName val="墙面工程"/>
      <sheetName val="#REF!"/>
      <sheetName val="承台3"/>
      <sheetName val="97取费(定额直接费)"/>
      <sheetName val="B4零星"/>
      <sheetName val="内围地梁钢筋说明"/>
      <sheetName val="3"/>
      <sheetName val="7"/>
      <sheetName val="投标材料清单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8"/>
      <sheetName val="2"/>
      <sheetName val="6"/>
      <sheetName val="面积合计（藏）"/>
      <sheetName val="7"/>
      <sheetName val="3"/>
      <sheetName val="4"/>
      <sheetName val="投标材料清单 "/>
      <sheetName val="5"/>
      <sheetName val="1"/>
      <sheetName val="#REF!"/>
      <sheetName val="5201.2004"/>
      <sheetName val="XLR_NoRangeSheet"/>
      <sheetName val="四季花城城南地块户型面积"/>
      <sheetName val="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计算式模板 (2)"/>
      <sheetName val="汇总"/>
      <sheetName val="计算式模板"/>
      <sheetName val="计算备注"/>
      <sheetName val="Sheet2"/>
      <sheetName val="Sheet3"/>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JONBOM"/>
      <sheetName val="填报指引"/>
      <sheetName val="清单总目录"/>
      <sheetName val="投标总价表"/>
      <sheetName val="措施项目清单"/>
      <sheetName val="其它项目清单计价汇总表"/>
      <sheetName val="材料暂估价表 "/>
      <sheetName val="专业工程暂估价表"/>
      <sheetName val="总承包服务费计价表"/>
      <sheetName val="1∽7#土建工程量清单计价汇总表"/>
      <sheetName val="大商业及室外街部分清单"/>
      <sheetName val="写字楼及底商部分清单"/>
      <sheetName val="土建工程综合单价表"/>
      <sheetName val="土建工程综合单价组价明细表"/>
      <sheetName val="材料表"/>
      <sheetName val="测算依据"/>
      <sheetName val="砂浆单价表"/>
      <sheetName val="一期-自动报警系统"/>
      <sheetName val="单位库"/>
      <sheetName val="#REF!"/>
      <sheetName val="#REF"/>
      <sheetName val="Open"/>
      <sheetName val="8"/>
      <sheetName val="2"/>
      <sheetName val="6"/>
      <sheetName val="面积合计（藏）"/>
      <sheetName val="7"/>
      <sheetName val="3"/>
      <sheetName val="4"/>
      <sheetName val="投标材料清单 "/>
      <sheetName val="5"/>
      <sheetName val="1"/>
      <sheetName val="SW-TEO"/>
      <sheetName val="梁"/>
      <sheetName val="内围地梁钢筋说明"/>
      <sheetName val="建筑面积 "/>
      <sheetName val="甲指乙供材料报价表"/>
      <sheetName val="施工参考单价报价表"/>
      <sheetName val="四季花城城南地块户型面积"/>
      <sheetName val="预制管桩"/>
      <sheetName val="计算表"/>
      <sheetName val="封面"/>
      <sheetName val="工程量汇总表"/>
      <sheetName val="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封面 "/>
      <sheetName val="目录"/>
      <sheetName val="汇总表(一)"/>
      <sheetName val="精装部分汇总表(一)"/>
      <sheetName val="精装修工程(一)"/>
      <sheetName val="精装主材表(一)"/>
      <sheetName val="精装综合单价分析表(一)"/>
      <sheetName val="机电汇总表 (一)"/>
      <sheetName val="机电工程 (一)"/>
      <sheetName val="安装主材表（一）"/>
      <sheetName val="机电综合单价分析表 (一)"/>
      <sheetName val="措施费清单报价表(一)"/>
      <sheetName val="汇总表(二)"/>
      <sheetName val="精装部分汇总表(二)"/>
      <sheetName val="精装修工程(二)"/>
      <sheetName val="精装主材表(二)"/>
      <sheetName val="精装综合单价分析表(二)"/>
      <sheetName val="机电汇总表（二）"/>
      <sheetName val="机电工程（二）"/>
      <sheetName val="安装主材表 (二)"/>
      <sheetName val="机电综合单价分析表（二）"/>
      <sheetName val="措施费清单报价表(二)"/>
      <sheetName val="总包配合费-A(二)"/>
      <sheetName val="暂估项目清单"/>
      <sheetName val="土建工程综合单价组价明细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甲供料表"/>
      <sheetName val="人工挖孔桩"/>
      <sheetName val="承台(砖模) "/>
      <sheetName val="承台(木模)"/>
      <sheetName val="基础梁"/>
      <sheetName val="梁"/>
      <sheetName val="柱"/>
      <sheetName val="计算试"/>
      <sheetName val="砖墙"/>
      <sheetName val="门窗表"/>
      <sheetName val="建筑面积 "/>
      <sheetName val="3"/>
      <sheetName val="#REF!"/>
      <sheetName val="7"/>
      <sheetName val="投标材料清单 "/>
      <sheetName val="土建工程综合单价组价明细表"/>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F!"/>
      <sheetName val="3"/>
      <sheetName val="7"/>
      <sheetName val="投标材料清单 "/>
      <sheetName val="承台(砖模) "/>
      <sheetName val="柱"/>
      <sheetName val="2"/>
      <sheetName val="6"/>
      <sheetName val="面积合计（藏）"/>
      <sheetName val="4"/>
      <sheetName val="5"/>
      <sheetName val="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3"/>
      <sheetName val="7"/>
      <sheetName val="投标材料清单 "/>
      <sheetName val="#REF!"/>
      <sheetName val="汇总表及手算计算格式 (2)"/>
      <sheetName val="内围地梁钢筋说明"/>
      <sheetName val="单位库"/>
    </sheetNames>
    <sheetDataSet>
      <sheetData sheetId="0"/>
      <sheetData sheetId="1"/>
      <sheetData sheetId="2"/>
      <sheetData sheetId="3"/>
      <sheetData sheetId="4"/>
      <sheetData sheetId="5"/>
      <sheetData sheetId="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编制说明"/>
      <sheetName val="门窗计价调价规则"/>
      <sheetName val="门窗主材计算规则"/>
      <sheetName val="汇总表"/>
      <sheetName val="售楼部幕墙清单"/>
      <sheetName val="销售中心(样板房）铝合金清单"/>
      <sheetName val="销售中心(样板房）铝合金栏杆清单"/>
      <sheetName val="销售中心(样板房）凸窗护栏清单"/>
      <sheetName val="销售中心(样板房）百页清单"/>
      <sheetName val="铝合金材料清单母表"/>
      <sheetName val="门窗拆除限价"/>
      <sheetName val="铝合金门窗单价分析表"/>
      <sheetName val="栏杆单价分析表"/>
      <sheetName val="凸窗护栏单价分析表"/>
      <sheetName val="百页单价分析表"/>
      <sheetName val="铝合金材料清单"/>
      <sheetName val="LC060130"/>
      <sheetName val="磨砂LC080130"/>
      <sheetName val="LC080130"/>
      <sheetName val="LC120180"/>
      <sheetName val="LC140180"/>
      <sheetName val="LC180180"/>
      <sheetName val="LC210180"/>
      <sheetName val="LMC180230"/>
      <sheetName val="TLM240230"/>
      <sheetName val="栏杆850"/>
      <sheetName val="栏杆600"/>
      <sheetName val="KBY075280"/>
      <sheetName val="KBY115280"/>
      <sheetName val="凸窗护栏800"/>
      <sheetName val="中空玻璃幕墙"/>
      <sheetName val="穿孔铝单板饰面"/>
      <sheetName val="顶面铝单板饰面"/>
      <sheetName val="穿孔铝单板、铝单板外饰面"/>
      <sheetName val="15厚钢化玻璃门包边"/>
      <sheetName val="木门"/>
      <sheetName val="10+1.52pvb+8钢化雨棚"/>
      <sheetName val="8+1.52pvb+8钢化雨棚"/>
      <sheetName val="雨棚处铝单板"/>
      <sheetName val="地弹门"/>
      <sheetName val="8"/>
      <sheetName val="2"/>
      <sheetName val="6"/>
      <sheetName val="面积合计（藏）"/>
      <sheetName val="7"/>
      <sheetName val="3"/>
      <sheetName val="4"/>
      <sheetName val="投标材料清单 "/>
      <sheetName val="5"/>
      <sheetName val="1"/>
      <sheetName val="预制管桩"/>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施工参考单价报价表"/>
      <sheetName val="其它工作项目报价清单"/>
      <sheetName val="甲指乙供材料报价表"/>
      <sheetName val="B4零星"/>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XLR_NoRangeSheet"/>
      <sheetName val="#REF!"/>
      <sheetName val="清单"/>
      <sheetName val="数据汇总表"/>
      <sheetName val="基础项目"/>
      <sheetName val="材料损耗(不打印)"/>
      <sheetName val="墙面工程"/>
      <sheetName val="梁"/>
      <sheetName val="主营业务成本明细表"/>
      <sheetName val="下拉菜单"/>
      <sheetName val="汇总表"/>
      <sheetName val="5期B栋会所装饰精装修"/>
      <sheetName val="内围地梁钢筋说明"/>
      <sheetName val="承台(砖模) "/>
      <sheetName val="设置"/>
      <sheetName val="辅助表(11大堂)"/>
      <sheetName val="土建工程综合单价表"/>
      <sheetName val="土建工程综合单价组价明细表"/>
      <sheetName val="总措施项目"/>
      <sheetName val="综合单价表"/>
      <sheetName val="eqpmad2"/>
      <sheetName val="百叶"/>
      <sheetName val="剁琥"/>
      <sheetName val="剁琥黄锈石"/>
      <sheetName val="光面"/>
      <sheetName val="荔枝"/>
      <sheetName val="荔枝黄锈石"/>
      <sheetName val="哑面"/>
      <sheetName val="材料表"/>
      <sheetName val="1"/>
      <sheetName val="1."/>
      <sheetName val="型材表"/>
      <sheetName val="XL4Poppy"/>
      <sheetName val="柱"/>
      <sheetName val="型材线密度表"/>
      <sheetName val="工程量"/>
      <sheetName val="园建计算表1梁工"/>
      <sheetName val="过渡数据表"/>
      <sheetName val="面积合计（藏）"/>
      <sheetName val="预制管桩"/>
      <sheetName val="2"/>
      <sheetName val="桩承台"/>
      <sheetName val="基础梁"/>
      <sheetName val="剪力墙"/>
      <sheetName val="楼板"/>
      <sheetName val="框架梁"/>
      <sheetName val="7"/>
      <sheetName val="屋架梁"/>
      <sheetName val="屋顶水池"/>
      <sheetName val="零星项目"/>
      <sheetName val="精装修工程(一)"/>
      <sheetName val="签证汇总表"/>
      <sheetName val="Main"/>
      <sheetName val="进度款审核"/>
      <sheetName val="析-2"/>
      <sheetName val="封面"/>
      <sheetName val="单位库"/>
      <sheetName val="Aging Datasheet"/>
      <sheetName val="ECCS_1 DataSheet"/>
      <sheetName val="KPI Datasheet"/>
      <sheetName val="97取费(定额直接费)"/>
      <sheetName val="总表（不打印）"/>
      <sheetName val="清单汇总"/>
      <sheetName val="3"/>
      <sheetName val="_x005f_x0000__x005f_x0000__x005f_x0000__x005f_x0000__x0"/>
      <sheetName val="工程量清单(原价)"/>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F!"/>
      <sheetName val="梁"/>
      <sheetName val="3"/>
      <sheetName val="7"/>
      <sheetName val="投标材料清单 "/>
      <sheetName val="8"/>
      <sheetName val="2"/>
      <sheetName val="6"/>
      <sheetName val="面积合计（藏）"/>
      <sheetName val="4"/>
      <sheetName val="5"/>
      <sheetName val="1"/>
      <sheetName val="售楼部幕墙清单"/>
      <sheetName val="职工花名册"/>
      <sheetName val="给排水工程量计算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EF!"/>
      <sheetName val="封面"/>
      <sheetName val="投标总价"/>
      <sheetName val="投标报价汇总表"/>
      <sheetName val="措施费"/>
      <sheetName val="或建项目"/>
      <sheetName val="商业综合体"/>
      <sheetName val="空白单价分析表"/>
      <sheetName val="主要材料清单表"/>
      <sheetName val="材料表"/>
      <sheetName val="测算依据"/>
      <sheetName val="砂浆单价表"/>
      <sheetName val="弱电"/>
      <sheetName val="给排水工程量计算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EF!"/>
      <sheetName val="8"/>
      <sheetName val="2"/>
      <sheetName val="6"/>
      <sheetName val="面积合计（藏）"/>
      <sheetName val="7"/>
      <sheetName val="3"/>
      <sheetName val="4"/>
      <sheetName val="投标材料清单 "/>
      <sheetName val="5"/>
      <sheetName val="1"/>
      <sheetName val="承台(砖模) "/>
      <sheetName val="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地上土建及措施项目费"/>
      <sheetName val="单位库"/>
      <sheetName val="#REF!"/>
      <sheetName val="售楼部幕墙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3"/>
      <sheetName val="8"/>
      <sheetName val="2"/>
      <sheetName val="6"/>
      <sheetName val="面积合计（藏）"/>
      <sheetName val="7"/>
      <sheetName val="4"/>
      <sheetName val="投标材料清单 "/>
      <sheetName val="5"/>
      <sheetName val="1"/>
      <sheetName val="#REF!"/>
      <sheetName val="建筑面积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工程量计算书"/>
      <sheetName val="数据汇总"/>
      <sheetName val="Sheet3"/>
      <sheetName val="#REF!"/>
      <sheetName val="土建工程综合单价组价明细表"/>
      <sheetName val="售楼部幕墙清单"/>
      <sheetName val="3"/>
      <sheetName val="承台(砖模) "/>
      <sheetName val="柱"/>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B3板"/>
      <sheetName val="B4板"/>
      <sheetName val="B4零星"/>
      <sheetName val="工程量计算书"/>
      <sheetName val="建筑面积 "/>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heet1"/>
      <sheetName val="汇总表"/>
      <sheetName val="承台(木模)"/>
      <sheetName val="基础梁"/>
      <sheetName val="梁"/>
      <sheetName val="柱"/>
      <sheetName val="板"/>
      <sheetName val="砖墙表"/>
      <sheetName val="门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封面 (2)"/>
      <sheetName val="报价说明 (2)"/>
      <sheetName val="汇总表"/>
      <sheetName val="一期-自动报警系统"/>
      <sheetName val="二期-自动报警系统"/>
      <sheetName val="一期-消防喷淋和消火栓"/>
      <sheetName val="二期-消防喷淋和消火栓"/>
      <sheetName val="一期-消防防排烟"/>
      <sheetName val="二期-消防防排烟"/>
      <sheetName val="一期-防火卷帘"/>
      <sheetName val="二期-防火卷帘 "/>
      <sheetName val="气体灭火"/>
      <sheetName val="消防水泵房"/>
      <sheetName val="室外消防管网"/>
      <sheetName val="消防检测费用清单"/>
      <sheetName val="零星项目"/>
      <sheetName val="土建工程综合单价组价明细表"/>
      <sheetName val="#REF!"/>
      <sheetName val="B4零星"/>
      <sheetName val="3"/>
      <sheetName val="工程量计算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封面"/>
      <sheetName val="工程量计算"/>
      <sheetName val="汇总清单"/>
      <sheetName val="已确定合同单价"/>
      <sheetName val="说明"/>
      <sheetName val="内围地梁钢筋说明"/>
      <sheetName val="一期-自动报警系统"/>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eqpmad2"/>
      <sheetName val="地梁"/>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说明"/>
      <sheetName val="销量"/>
      <sheetName val="共享"/>
      <sheetName val="促销活动"/>
      <sheetName val="活动"/>
      <sheetName val="总表"/>
      <sheetName val="POWER ASSUMPTIONS"/>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企业表一"/>
      <sheetName val="M-5C"/>
      <sheetName val="M-5A"/>
      <sheetName val="Sheet1"/>
      <sheetName val="应收账款明细表"/>
      <sheetName val="应付－武汉运盛钢铁贸易有限公司"/>
      <sheetName val="襄樊鼎益机电有限公司"/>
      <sheetName val="会计科目"/>
      <sheetName val="盈余公积 （合并)"/>
      <sheetName val="包增减变动"/>
      <sheetName val="#REF!"/>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工程量"/>
      <sheetName val="inf"/>
      <sheetName val="Third party"/>
      <sheetName val="82130其他"/>
      <sheetName val="表4-12"/>
      <sheetName val="核算项目余额表"/>
      <sheetName val="G.1R-Shou COP Gf"/>
      <sheetName val="KKKKKKKK"/>
      <sheetName val=""/>
      <sheetName val="SMCTSSP2"/>
      <sheetName val="Market share"/>
      <sheetName val="fs(for Consol)"/>
      <sheetName val="10-2.固定资产处置表"/>
      <sheetName val="资产表横向"/>
      <sheetName val="目录"/>
      <sheetName val="期初调整"/>
      <sheetName val="平均年限法(基于入账原值和入账预计使用期间)"/>
      <sheetName val="56271-2"/>
      <sheetName val="_x005f_x0000__x005f_x0000__x005f_x0000__x005f_x0000__x0"/>
      <sheetName val="3、工程在施情况明细表 "/>
      <sheetName val="_x005f_x005f_x005f_x0000__x005f_x005f_x005f_x0000__x005"/>
      <sheetName val="Financ. Overview"/>
      <sheetName val="Toolbox"/>
      <sheetName val="代码表"/>
      <sheetName val="_x0"/>
      <sheetName val="_x005f_x0000__x005f_x0000__x005"/>
      <sheetName val="计算稿封面"/>
      <sheetName val="门窗表"/>
      <sheetName val="计算稿"/>
      <sheetName val="_x005f_x005f_x005f_x0000__x005f"/>
      <sheetName val="工商税收"/>
      <sheetName val="GDP"/>
      <sheetName val="Open"/>
      <sheetName val="单位库"/>
      <sheetName val="SW-TEO"/>
      <sheetName val="2.1设计部"/>
      <sheetName val="00000ppy"/>
      <sheetName val="改加胶玻璃、室外栏杆"/>
      <sheetName val="分类说明"/>
      <sheetName val="原因说明"/>
      <sheetName val="土建工程综合单价表"/>
      <sheetName val="_x005f_x0000__x005f"/>
      <sheetName val="_x005f_x005f_"/>
      <sheetName val="Main"/>
      <sheetName val="墙面工程"/>
      <sheetName val="一般预算收入"/>
      <sheetName val="_x005f_x005f_x005f_x005f_"/>
      <sheetName val="_x005f_x005f_x005f_x005f_x005f_x005f_x005f_x0000__x005f"/>
      <sheetName val="_x005f_x005f_x005f_x005f_x005f_x005f_x005f_x005f_x005f_x005f_"/>
      <sheetName val="五金"/>
      <sheetName val="土建工程综合单价组价明细表"/>
      <sheetName val="地上结构重计量争议汇总表"/>
      <sheetName val="地下结构重计量争议汇总表"/>
      <sheetName val="二层"/>
      <sheetName val="_x005f_x005f_x005f_x005f_x005f_x005f_x005f_x005f_"/>
      <sheetName val="_x005"/>
      <sheetName val="固化库"/>
      <sheetName val="装饰部分"/>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_701"/>
      <sheetName val="_702"/>
      <sheetName val="_703"/>
      <sheetName val="_704"/>
      <sheetName val="_705"/>
      <sheetName val="_712"/>
      <sheetName val="新产品贡献率"/>
      <sheetName val="Financ__Overview"/>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_£¨2£©"/>
      <sheetName val="________"/>
      <sheetName val="________"/>
      <sheetName val="4.3.1物料损耗率"/>
      <sheetName val="梁"/>
      <sheetName val="21"/>
      <sheetName val="5期B栋会所装饰精装修"/>
      <sheetName val="_x005f"/>
      <sheetName val="_"/>
      <sheetName val="2006年10月"/>
      <sheetName val="#REF"/>
      <sheetName val="月计划"/>
      <sheetName val="单价"/>
      <sheetName val="材料"/>
      <sheetName val="土方、桩基、支护、降水工程综合单价表"/>
      <sheetName val="土方、桩基、支护、降水工程综合单价组价明细表"/>
      <sheetName val="石材购买量统计"/>
      <sheetName val="防水工程"/>
      <sheetName val="下拉菜单"/>
      <sheetName val="强电清单"/>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电视监控"/>
      <sheetName val="1-4栋结算清单汇总表"/>
      <sheetName val="参数表"/>
      <sheetName val="Sheet1 (11)"/>
      <sheetName val="设计指标"/>
      <sheetName val="金双楠项目"/>
      <sheetName val="跟踪分析表"/>
      <sheetName val="成本下降版"/>
      <sheetName val="11年计划"/>
      <sheetName val="字段"/>
      <sheetName val="1.投标总价封面"/>
      <sheetName val="折线图2数据"/>
      <sheetName val="合计"/>
      <sheetName val="P1012001"/>
      <sheetName val="经济指标分析表"/>
      <sheetName val="廊桥水乡"/>
      <sheetName val="中央公园城"/>
      <sheetName val="变更部分 (3) "/>
      <sheetName val="D栋计算式明细"/>
      <sheetName val="内围地梁钢筋说明"/>
      <sheetName val="中小学生"/>
      <sheetName val="工程量清单（一标段）"/>
      <sheetName val="装修材料费"/>
      <sheetName val="D房底稿"/>
      <sheetName val="A1-1"/>
      <sheetName val="A1-2"/>
      <sheetName val="A1-3"/>
      <sheetName val="A2-1"/>
      <sheetName val="A2-2"/>
      <sheetName val="BS房底稿"/>
      <sheetName val="隔墙、幕墙"/>
      <sheetName val="B1-4"/>
      <sheetName val="B1-5"/>
      <sheetName val="B2-4"/>
      <sheetName val="B2-5"/>
      <sheetName val="B3-1"/>
      <sheetName val="C1-2"/>
      <sheetName val="C2-2"/>
      <sheetName val="C2-3"/>
      <sheetName val="C3-1"/>
      <sheetName val="C4-1"/>
      <sheetName val="D1-4"/>
      <sheetName val="D1-5"/>
      <sheetName val="D1-6"/>
      <sheetName val="主材表（给排水）"/>
      <sheetName val="隔墙"/>
      <sheetName val="算分表"/>
      <sheetName val="包干费用表"/>
      <sheetName val="Wl. Fin."/>
      <sheetName val="JOA首頁"/>
      <sheetName val="XLR_NoRangeSheet"/>
      <sheetName val="甲指乙供材料报价表"/>
      <sheetName val="temp"/>
      <sheetName val="单价分析表"/>
      <sheetName val="清单（不打印）"/>
      <sheetName val="分部分项清单(模板)"/>
      <sheetName val="物业类型"/>
      <sheetName val="工程成本科目"/>
      <sheetName val="土地成本明细表"/>
      <sheetName val="土地成本科目"/>
      <sheetName val="物业名称清单及分类"/>
      <sheetName val="项目简况"/>
      <sheetName val="基本信息表"/>
      <sheetName val="7"/>
      <sheetName val="投标材料清单 "/>
      <sheetName val="人工费取费"/>
      <sheetName val="Estimate Details"/>
      <sheetName val="设计部"/>
      <sheetName val="eva"/>
      <sheetName val="A1户型装饰"/>
      <sheetName val="人员支出"/>
      <sheetName val="编码"/>
      <sheetName val="基础编码"/>
      <sheetName val="基本参数"/>
      <sheetName val="成本估算"/>
      <sheetName val="硬景 "/>
      <sheetName val="二标段上木 "/>
      <sheetName val="Sheet2"/>
      <sheetName val="上木"/>
      <sheetName val="下木"/>
      <sheetName val="承台(砖模) "/>
      <sheetName val="柱"/>
      <sheetName val="客户基本概况表"/>
      <sheetName val="列表"/>
      <sheetName val="评估假设"/>
      <sheetName val="楼层"/>
      <sheetName val="G_1R-Shou_COP_Gf"/>
      <sheetName val="综合认价"/>
      <sheetName val="FYYS-1-编制底稿04-招聘活动支出"/>
      <sheetName val="07水"/>
      <sheetName val="3"/>
      <sheetName val="D1电气单价表"/>
      <sheetName val="总人口"/>
      <sheetName val="Define"/>
      <sheetName val="合同"/>
      <sheetName val="综合单价分析表"/>
      <sheetName val="主要材料预算价格计算表"/>
      <sheetName val="新明源销售财务日报"/>
      <sheetName val="项目汇总"/>
      <sheetName val="报价细目表"/>
      <sheetName val="损  益  表"/>
      <sheetName val="预算封面"/>
      <sheetName val="8"/>
      <sheetName val="工程量计算"/>
      <sheetName val="Criteria"/>
      <sheetName val="管线计算表"/>
      <sheetName val="土方"/>
      <sheetName val="ws9"/>
      <sheetName val="科目说明"/>
      <sheetName val="1-合同台账"/>
      <sheetName val="5-综合认价台账"/>
      <sheetName val="财务费用"/>
      <sheetName val="收入与成本"/>
      <sheetName val="销售比率"/>
      <sheetName val="基础项目"/>
      <sheetName val="B4零星"/>
      <sheetName val="施工参考单价报价表"/>
      <sheetName val="建筑面积 "/>
      <sheetName val="平衡表"/>
      <sheetName val="总价及单价表"/>
      <sheetName val="資料庫"/>
      <sheetName val="5201.2004"/>
      <sheetName val="点表"/>
      <sheetName val="工程量汇总表"/>
      <sheetName val="盈A030617使用格式"/>
      <sheetName val="清单"/>
      <sheetName val="分部分项工程量清单"/>
      <sheetName val="主要材料用量"/>
      <sheetName val="S1单价表"/>
      <sheetName val="小学教学综合楼"/>
      <sheetName val="清单1"/>
      <sheetName val="Product Info"/>
      <sheetName val="Product_Info"/>
      <sheetName val="_____x0"/>
      <sheetName val="___x005"/>
      <sheetName val="__x005f"/>
      <sheetName val="室内汇总"/>
      <sheetName val="其它工作项目报价清单"/>
      <sheetName val="湿装饰"/>
      <sheetName val="电气部分"/>
      <sheetName val="C、D区室外铺贴工程量计算书"/>
      <sheetName val="貨品科目"/>
      <sheetName val="材料清单"/>
      <sheetName val="地面过水泥砂"/>
      <sheetName val="楼板镂空及加楼板（部分项目有争议）"/>
      <sheetName val="型材线密度表"/>
      <sheetName val="单位"/>
      <sheetName val="表3.1增城土建工程综合单价组价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填报指引"/>
      <sheetName val="汇总表"/>
      <sheetName val="S1单价表"/>
      <sheetName val="S2地下室"/>
      <sheetName val="S3旅游餐饮街"/>
      <sheetName val="S4写字楼"/>
      <sheetName val="S5独立商业楼"/>
      <sheetName val="S6公寓楼"/>
      <sheetName val="组价明细表"/>
      <sheetName val="S15会所"/>
      <sheetName val="编制及填报说明"/>
      <sheetName val="面积一览表"/>
      <sheetName val="土建工程量清单计价表"/>
      <sheetName val="土建综合单价分析表"/>
      <sheetName val="安装工程量清单计价表"/>
      <sheetName val="安装综合单价分析表"/>
      <sheetName val="措施费"/>
      <sheetName val="总包配合费"/>
      <sheetName val="材料说明"/>
      <sheetName val="人材机及零星项单价表"/>
      <sheetName val="指标表"/>
      <sheetName val="1填报说明"/>
      <sheetName val="2汇总表"/>
      <sheetName val="3装饰工程量清单计价表"/>
      <sheetName val="4装饰综合单价表"/>
      <sheetName val="5安装工程清单计价表"/>
      <sheetName val="6安装综合单价表"/>
      <sheetName val="7措施项目"/>
      <sheetName val="8材料表"/>
      <sheetName val="9.装饰人工单价"/>
      <sheetName val="10精装修指标表"/>
      <sheetName val="综合单价分析表"/>
      <sheetName val="含量"/>
      <sheetName val="含量计算规则"/>
      <sheetName val="材料名称规范"/>
      <sheetName val="汇总"/>
      <sheetName val="罗定"/>
      <sheetName val="高明"/>
      <sheetName val="连州"/>
      <sheetName val="茂名"/>
      <sheetName val="信宜"/>
      <sheetName val="开平"/>
      <sheetName val="云浮"/>
      <sheetName val="吴川"/>
      <sheetName val="肇庆"/>
      <sheetName val="遂溪"/>
      <sheetName val="湛江"/>
      <sheetName val="郁南"/>
      <sheetName val="四会"/>
      <sheetName val="怀集"/>
      <sheetName val="江门"/>
      <sheetName val="新会"/>
      <sheetName val="三水"/>
      <sheetName val="高州"/>
      <sheetName val="阳江"/>
      <sheetName val="恩平"/>
      <sheetName val="化州"/>
      <sheetName val="阳山"/>
      <sheetName val="西樵"/>
      <sheetName val="广宁"/>
      <sheetName val="平冈"/>
      <sheetName val="新兴"/>
      <sheetName val="炎记"/>
      <sheetName val="白沙"/>
      <sheetName val="徐闻"/>
      <sheetName val="德庆"/>
      <sheetName val="阳春"/>
      <sheetName val="阳西"/>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主页"/>
      <sheetName val="审视自我"/>
      <sheetName val="客户开发四招"/>
      <sheetName val="业务知识"/>
      <sheetName val="企鳄的特点&amp;优点"/>
      <sheetName val="商务条件"/>
      <sheetName val="工作行事录"/>
      <sheetName val="开发行事录"/>
      <sheetName val="老客户资料"/>
      <sheetName val="现有客人情况"/>
      <sheetName val="潜在客户资料"/>
      <sheetName val="物流货运"/>
      <sheetName val="出差计划1"/>
      <sheetName val="国内展会信息"/>
      <sheetName val="客户报告"/>
      <sheetName val="02"/>
      <sheetName val="01"/>
      <sheetName val="Sheet2"/>
      <sheetName val="固定资产2001年折旧"/>
      <sheetName val="所得税凭证抽查"/>
      <sheetName val="核算项目余额表"/>
      <sheetName val="05已结算工程报表"/>
      <sheetName val="企业表一"/>
      <sheetName val="M-5A"/>
      <sheetName val="eqpmad2"/>
      <sheetName val="改加胶玻璃、室外栏杆"/>
      <sheetName val="9，已结算工程回款报表"/>
      <sheetName val="13.工程材料损耗明细表"/>
      <sheetName val="#REF!"/>
      <sheetName val="General"/>
      <sheetName val="表格说明"/>
      <sheetName val="封面"/>
      <sheetName val="汇总报告"/>
      <sheetName val="附件1-新中标"/>
      <sheetName val="3、工程在施情况明细表"/>
      <sheetName val="附件2-在施"/>
      <sheetName val="附件3- 变更"/>
      <sheetName val="附件4-结算"/>
      <sheetName val="附件5-回款"/>
      <sheetName val="附件6-策划"/>
      <sheetName val="附件7-变更跟踪"/>
      <sheetName val="附件8-结算跟踪"/>
      <sheetName val="附件9-已结算跟踪"/>
      <sheetName val="附件10-清帐"/>
      <sheetName val="附件11-变更计划"/>
      <sheetName val="附件12-结算计划"/>
      <sheetName val="附件13-回款计划"/>
      <sheetName val="附件14-维修计划"/>
      <sheetName val="按新系统"/>
      <sheetName val="组价"/>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3"/>
      <sheetName val="8"/>
      <sheetName val="2"/>
      <sheetName val="6"/>
      <sheetName val="面积合计（藏）"/>
      <sheetName val="7"/>
      <sheetName val="4"/>
      <sheetName val="投标材料清单 "/>
      <sheetName val="5"/>
      <sheetName val="1"/>
      <sheetName val="Sheet1"/>
      <sheetName val="Sheet3"/>
      <sheetName val="21"/>
      <sheetName val="M-5C"/>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说明"/>
      <sheetName val="销量"/>
      <sheetName val="共享"/>
      <sheetName val="促销活动"/>
      <sheetName val="活动"/>
      <sheetName val="总表"/>
      <sheetName val="POWER ASSUMPTIONS"/>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G.1R-Shou COP Gf"/>
      <sheetName val="利润（按年度） "/>
      <sheetName val="附表1-项目毛利预算基础明细表"/>
      <sheetName val="项目结算预算明细表"/>
      <sheetName val="表1-运营计划表"/>
      <sheetName val="报告"/>
      <sheetName val="Summary"/>
      <sheetName val="PILE CAP"/>
      <sheetName val="BEAM"/>
      <sheetName val="SLAB"/>
      <sheetName val="WALL"/>
      <sheetName val="COLUMN"/>
      <sheetName val="Sheet5"/>
      <sheetName val="Sheet6"/>
      <sheetName val="Sheet7"/>
      <sheetName val="Sheet8"/>
      <sheetName val="Sheet9"/>
      <sheetName val="Sheet10"/>
      <sheetName val="Sheet11"/>
      <sheetName val="Sheet12"/>
      <sheetName val="Sheet13"/>
      <sheetName val="Sheet14"/>
      <sheetName val="Sheet15"/>
      <sheetName val="Sheet16"/>
      <sheetName val="KKKKKKKK"/>
      <sheetName val=""/>
      <sheetName val="SMCTSSP2"/>
      <sheetName val="Market share"/>
      <sheetName val="fs(for Consol)"/>
      <sheetName val="10-2.固定资产处置表"/>
      <sheetName val="资产表横向"/>
      <sheetName val="目录"/>
      <sheetName val="期初调整"/>
      <sheetName val="平均年限法(基于入账原值和入账预计使用期间)"/>
      <sheetName val="_x005f_x0000__x005f_x0000__x005f_x0000__x005f_x0000__x0"/>
      <sheetName val="3、工程在施情况明细表 "/>
      <sheetName val="56271-2"/>
      <sheetName val="_x005f_x005f_x005f_x0000__x005f_x005f_x005f_x0000__x005"/>
      <sheetName val="_x005f_x005f_x005f_x005f_x005f_x005f_x005f_x0000__x005f"/>
      <sheetName val="_x005f_x005f_x005f_x005f_x005f_x005f_x005f_x005f_x005f_x005f_"/>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应交税费审定表"/>
      <sheetName val="#REF"/>
      <sheetName val="预付清单"/>
      <sheetName val="在建工程设备"/>
      <sheetName val="调整分录汇总"/>
      <sheetName val="关联方及集团内清单"/>
      <sheetName val="主营成本"/>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Toolbox"/>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Main"/>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Financ__Overview"/>
      <sheetName val="________"/>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_£¨2£©"/>
      <sheetName val="_______"/>
      <sheetName val="资过表华达"/>
      <sheetName val="利过表华达"/>
      <sheetName val="利分表华达"/>
      <sheetName val="调整分录"/>
      <sheetName val="资产负债核对表"/>
      <sheetName val="利核对表"/>
      <sheetName val="货币资金增减变动明细表"/>
      <sheetName val="应收票据"/>
      <sheetName val="应收票据明细"/>
      <sheetName val="应收票据盘点表"/>
      <sheetName val="应收账款导引表 (1)"/>
      <sheetName val="应收账款导引表（2）"/>
      <sheetName val="其他应收款导引表(1)"/>
      <sheetName val="其他应收款导引表(2)"/>
      <sheetName val="其他应收款明细表"/>
      <sheetName val="坏帐准备"/>
      <sheetName val="坏帐准备明细表"/>
      <sheetName val="坏帐准备测试表"/>
      <sheetName val="预付账款导引表 (1)"/>
      <sheetName val="预付账款导引表（2）"/>
      <sheetName val="存货明细表"/>
      <sheetName val="原材料导引表"/>
      <sheetName val="原材料明细表 "/>
      <sheetName val="原材料-籽棉"/>
      <sheetName val="包装物导引表"/>
      <sheetName val="包装物明细表 "/>
      <sheetName val="库存商品导引表"/>
      <sheetName val="库存商品明细表"/>
      <sheetName val="库存商品-皮棉"/>
      <sheetName val="库存商品-短绒2-1"/>
      <sheetName val="库存商品-短绒3-1 "/>
      <sheetName val="生产成本"/>
      <sheetName val="生产成本明细表"/>
      <sheetName val="制造费用明细表"/>
      <sheetName val="固定资产及累计折旧导引表"/>
      <sheetName val="固定资产"/>
      <sheetName val="固定资产抽盘表"/>
      <sheetName val="在建工程导引表"/>
      <sheetName val="在建工程明细表"/>
      <sheetName val="固定资产清理导引表"/>
      <sheetName val="固定资产清理明细表"/>
      <sheetName val="长期待摊费用导引表"/>
      <sheetName val="长期待摊费用明细表"/>
      <sheetName val="应付账款导引表 (1)"/>
      <sheetName val="应付账款导引表（2）"/>
      <sheetName val="应付账款明细表"/>
      <sheetName val="预收账款导引表(1)"/>
      <sheetName val="预收账款导引表(2)"/>
      <sheetName val="应付工资导引表"/>
      <sheetName val="应付工资明细表"/>
      <sheetName val="工资及其他费用分配表"/>
      <sheetName val="应付福利费导引表"/>
      <sheetName val="应付福利费明细表"/>
      <sheetName val="应交税金导引表"/>
      <sheetName val="应交税金明细表"/>
      <sheetName val="增值税导引表"/>
      <sheetName val="增值税明细表"/>
      <sheetName val="销项税测试表"/>
      <sheetName val="其他应交款导引表"/>
      <sheetName val="其他应交款明细表"/>
      <sheetName val="其他应付款导引表(1)"/>
      <sheetName val="其他应付款导引表（2）"/>
      <sheetName val="其他应付款明细表"/>
      <sheetName val="股本导引表"/>
      <sheetName val="股本明细表1"/>
      <sheetName val="盈余公积导引表"/>
      <sheetName val="盈余公积明细表"/>
      <sheetName val="未分配利润导引表"/>
      <sheetName val="未分配利润明细表"/>
      <sheetName val="主营业务收入导引表"/>
      <sheetName val="主营业务收入明细表"/>
      <sheetName val="关联销售"/>
      <sheetName val="主营业务收入分析性测试"/>
      <sheetName val="主要品种销售单价变动分析"/>
      <sheetName val="主要品种毛利率变动分析"/>
      <sheetName val="主营业务成本导引表"/>
      <sheetName val="主营业务成本明细表"/>
      <sheetName val="主要品种单位成本变动分析"/>
      <sheetName val="管理费用导引表"/>
      <sheetName val="管理费用明细表"/>
      <sheetName val="管理费用截止性测试"/>
      <sheetName val="财务费用导引表"/>
      <sheetName val="材料"/>
      <sheetName val="SW-TEO"/>
      <sheetName val="Financ. Overview"/>
      <sheetName val="工程量"/>
      <sheetName val="裙房"/>
      <sheetName val="明细表"/>
      <sheetName val="计算稿"/>
      <sheetName val="XLR_NoRangeSheet"/>
      <sheetName val="主材价格"/>
      <sheetName val="内围地梁钢筋说明"/>
      <sheetName val="D0026B3"/>
      <sheetName val="单价表"/>
      <sheetName val="1#量统计"/>
      <sheetName val="报价明细表"/>
      <sheetName val="材料调价表"/>
      <sheetName val="材料单价表"/>
      <sheetName val="ANL"/>
      <sheetName val="清单"/>
      <sheetName val="承台(砖模) "/>
      <sheetName val="柱"/>
      <sheetName val="材料价格表"/>
      <sheetName val="材料人工表"/>
      <sheetName val="损耗"/>
      <sheetName val="工程量计算"/>
      <sheetName val="rebrand"/>
      <sheetName val="主结构量"/>
      <sheetName val="Data"/>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材料单价"/>
      <sheetName val="费用表"/>
      <sheetName val="装饰汇总"/>
      <sheetName val="设置"/>
      <sheetName val="清单汇总"/>
      <sheetName val="1."/>
      <sheetName val="单位库"/>
      <sheetName val="6#"/>
      <sheetName val="变量单"/>
      <sheetName val="单价分析过程"/>
      <sheetName val="主要材料价格表 (2)"/>
      <sheetName val="A"/>
      <sheetName val="Builtup Area"/>
      <sheetName val="Macro custom function"/>
      <sheetName val="雨棚"/>
      <sheetName val="清单1-裙楼Ea"/>
      <sheetName val="第一部分定价"/>
      <sheetName val="价格表"/>
      <sheetName val="資料庫"/>
      <sheetName val="单价报价明细表"/>
      <sheetName val="G2TempSheet"/>
      <sheetName val="做法表"/>
      <sheetName val="北区裙楼工程量"/>
      <sheetName val="KDB"/>
      <sheetName val="ironmongery"/>
      <sheetName val="经营予、决算封皮"/>
      <sheetName val="입찰내역 발주처 양식"/>
      <sheetName val="Fly Sheets"/>
      <sheetName val="报价说明"/>
      <sheetName val="投标总价"/>
      <sheetName val="投标报价汇总表"/>
      <sheetName val="单位工程量清单汇总表"/>
      <sheetName val="分部分项工程量清单"/>
      <sheetName val="措施项目清单 "/>
      <sheetName val="综合单价分析表 "/>
      <sheetName val="限定品牌及封样材料清单"/>
      <sheetName val="零星工作项目清单"/>
      <sheetName val="经济指标分析"/>
      <sheetName val="独栋"/>
      <sheetName val="D双拼"/>
      <sheetName val="六拼"/>
      <sheetName val="四拼"/>
      <sheetName val="损耗表"/>
      <sheetName val="含量表"/>
      <sheetName val="调价表"/>
      <sheetName val="当月基础信息"/>
      <sheetName val="月度变化情况"/>
      <sheetName val="编码，请勿删除"/>
      <sheetName val="广联达材料编码"/>
      <sheetName val="玻璃幕墙加权"/>
      <sheetName val="含量说明"/>
      <sheetName val="分部分项工程清单计价表"/>
      <sheetName val="感染楼新清单"/>
      <sheetName val="感染楼单价分析表"/>
      <sheetName val="科研教学及肿瘤楼新清单"/>
      <sheetName val="肿瘤楼单价"/>
      <sheetName val="住院楼新清单"/>
      <sheetName val="住院楼综合单价"/>
      <sheetName val="门诊医技楼新清单"/>
      <sheetName val="门诊医技楼综合单价"/>
      <sheetName val="成本 "/>
      <sheetName val="Bill-2.1（1）"/>
      <sheetName val="VO"/>
      <sheetName val="_x005f_x0000__x005f_x0000__x005"/>
      <sheetName val="_x005f_x005f_x005f_x0000__x005f"/>
      <sheetName val="_x005f_x005f_x005f_x005f_"/>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演示流程"/>
      <sheetName val="摘要汇总表"/>
      <sheetName val="情况说明"/>
      <sheetName val="成本动态台帐"/>
      <sheetName val="合同台帐"/>
      <sheetName val="设计变更台帐"/>
      <sheetName val="现场签证台帐"/>
      <sheetName val="无合同费用及付款台帐"/>
      <sheetName val="待发生成本台帐"/>
      <sheetName val="兼容性报表"/>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编制说明"/>
      <sheetName val="预算200326"/>
      <sheetName val="Sheet4"/>
      <sheetName val="应供量清单"/>
      <sheetName val="合格证 (2)"/>
      <sheetName val="明細表"/>
      <sheetName val="BQ2.10"/>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BQ2-住宅部分"/>
      <sheetName val="BQ2-商业街部分"/>
      <sheetName val="中海城三期（01A及01E小学）"/>
      <sheetName val="中海城四期（02C）"/>
      <sheetName val="主要项目单价分析表 "/>
      <sheetName val="电线"/>
      <sheetName val="电缆"/>
      <sheetName val="Wl. Fin."/>
      <sheetName val="GS"/>
      <sheetName val="型材表"/>
      <sheetName val="配置表"/>
      <sheetName val="地连墙"/>
      <sheetName val="磨具余料庫"/>
      <sheetName val="单位"/>
      <sheetName val="G1102地块一区（省一建） "/>
      <sheetName val="面积表"/>
      <sheetName val="일반공사"/>
      <sheetName val="2012-9科目余额表 (6)"/>
      <sheetName val="科目余额表 (5)"/>
      <sheetName val="工料测量师报告"/>
      <sheetName val="7.1APP3"/>
      <sheetName val="2.1设计部"/>
      <sheetName val="银行账户"/>
      <sheetName val="二号清单"/>
      <sheetName val="总量"/>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工程造价"/>
      <sheetName val="有框地弹门"/>
      <sheetName val="材料价格表(立面）"/>
      <sheetName val="国美商都A区外装饰幕墙工程"/>
      <sheetName val="单位工程费汇总表（A区）"/>
      <sheetName val="措施费A区"/>
      <sheetName val="其它项目清单A区"/>
      <sheetName val="工程清单汇总"/>
      <sheetName val="工程量清单"/>
      <sheetName val="单价分析表"/>
      <sheetName val="主要材料价格表"/>
      <sheetName val="零星工作项目计价表A区"/>
      <sheetName val="取费费率A区"/>
      <sheetName val="甲控乙供"/>
      <sheetName val="指标及含量分配"/>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土建工程综合单价表"/>
      <sheetName val="土建工程综合单价组价明细表"/>
      <sheetName val="Cover"/>
      <sheetName val="Contents"/>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地址"/>
      <sheetName val="CS036"/>
      <sheetName val="CS036 (1)"/>
      <sheetName val="迅富"/>
      <sheetName val="迅富 (2)"/>
      <sheetName val="南雄 "/>
      <sheetName val="上海华加日"/>
      <sheetName val="東方"/>
      <sheetName val="固若"/>
      <sheetName val="董生"/>
      <sheetName val="富达"/>
      <sheetName val="天地"/>
      <sheetName val="梁允党"/>
      <sheetName val="张志岭"/>
      <sheetName val="青岛"/>
      <sheetName val="普陀兴发"/>
      <sheetName val="陈会祥"/>
      <sheetName val="兴发"/>
      <sheetName val="番禺兴发"/>
      <sheetName val="陈伟权"/>
      <sheetName val="欧文"/>
      <sheetName val="青联"/>
      <sheetName val="南海二建"/>
      <sheetName val="金圣"/>
      <sheetName val="绿城"/>
      <sheetName val="金圈"/>
      <sheetName val="吉田"/>
      <sheetName val="三元德隆"/>
      <sheetName val="长空"/>
      <sheetName val="王锁生"/>
      <sheetName val="华加日"/>
      <sheetName val="华加日展销部"/>
      <sheetName val="广州装饰"/>
      <sheetName val="懿麟"/>
      <sheetName val="佳明"/>
      <sheetName val="束嘉"/>
      <sheetName val="杨尚威"/>
      <sheetName val="俊强"/>
      <sheetName val="中建三局"/>
      <sheetName val="亚洲"/>
      <sheetName val="顺天通"/>
      <sheetName val="东亚"/>
      <sheetName val="华美"/>
      <sheetName val="刘忠"/>
      <sheetName val="金盛"/>
      <sheetName val="粤骏"/>
      <sheetName val="悦茂"/>
      <sheetName val="威卢克斯"/>
      <sheetName val="力基"/>
      <sheetName val="其昌"/>
      <sheetName val="艺宝"/>
      <sheetName val="凤铝"/>
      <sheetName val="瑞那斯"/>
      <sheetName val="普立"/>
      <sheetName val="广亚"/>
      <sheetName val="烟台"/>
      <sheetName val="中惠"/>
      <sheetName val="哈萨克斯"/>
      <sheetName val="忠旺"/>
      <sheetName val="孙永平"/>
      <sheetName val="恒隆"/>
      <sheetName val="南华"/>
      <sheetName val="南南"/>
      <sheetName val="兴业"/>
      <sheetName val="盛兴"/>
      <sheetName val="德玛"/>
      <sheetName val="雅维斯"/>
      <sheetName val="源泰"/>
      <sheetName val="興發 (2)"/>
      <sheetName val="煙台盟昌"/>
      <sheetName val="廣州鋁質"/>
      <sheetName val="興安"/>
      <sheetName val="潤恆"/>
      <sheetName val="时代 (2)"/>
      <sheetName val="审查表"/>
      <sheetName val="审查表 (2)"/>
      <sheetName val="别墅汇总表"/>
      <sheetName val="或建项目"/>
      <sheetName val="商业综合体"/>
      <sheetName val="空白单价分析表"/>
      <sheetName val="主要材料清单表"/>
      <sheetName val="宏1"/>
      <sheetName val="项目收益 (做资金现金流用)"/>
      <sheetName val="面积指标表"/>
      <sheetName val="项目收益"/>
      <sheetName val="目标成本"/>
      <sheetName val="差异分析"/>
      <sheetName val="成本策划定位表"/>
      <sheetName val="科目颜色区分"/>
      <sheetName val="fX8YK9"/>
      <sheetName val="合约规划1（2）"/>
      <sheetName val="合约规划（修改)"/>
      <sheetName val="合约规划（修改) (2)"/>
      <sheetName val="敏感性分析"/>
      <sheetName val="资金计划"/>
      <sheetName val="合约规划"/>
      <sheetName val="限价目录表"/>
      <sheetName val="商务计划"/>
      <sheetName val="17#工程量"/>
      <sheetName val="17#清单"/>
      <sheetName val="P1工程量 "/>
      <sheetName val="P1,P2清单 "/>
      <sheetName val="清单(三级)西"/>
      <sheetName val="清单(三级)南"/>
      <sheetName val="洋房"/>
      <sheetName val="洋房石材F23F25清单"/>
      <sheetName val="调价表 "/>
      <sheetName val="洋房石材询价"/>
      <sheetName val="SUM"/>
      <sheetName val="Heating"/>
      <sheetName val="HVAC"/>
      <sheetName val="Fire and Sanıtary"/>
      <sheetName val="Cooling "/>
      <sheetName val="业主责任6月底"/>
      <sheetName val="施工方责任6月底"/>
      <sheetName val="设计责任6月底"/>
      <sheetName val="分类说明"/>
      <sheetName val="原因说明"/>
      <sheetName val="台账"/>
      <sheetName val="变更单编号"/>
      <sheetName val="按原因分类"/>
      <sheetName val="数据库"/>
      <sheetName val="财务成本"/>
      <sheetName val="变更项汇总表 (2)"/>
      <sheetName val="按投标图部分"/>
      <sheetName val="按施工图"/>
      <sheetName val="招标方式和定标方式自动统计"/>
      <sheetName val="××项目一期"/>
      <sheetName val="××项目二期"/>
      <sheetName val="××项目三期 "/>
      <sheetName val="××项目四期"/>
      <sheetName val="N2汇总"/>
      <sheetName val="N2bxgm"/>
      <sheetName val="N2byc"/>
      <sheetName val="N2swldb"/>
      <sheetName val="N2ltlc"/>
      <sheetName val="N2mq"/>
      <sheetName val="N2sxfc"/>
      <sheetName val="N2dxgg"/>
      <sheetName val="N2ccmq"/>
      <sheetName val="N2ldbmq"/>
      <sheetName val="N2snldb"/>
      <sheetName val="N2wdldb"/>
      <sheetName val="N2bxgb"/>
      <sheetName val="N2bxgtg"/>
      <sheetName val="N2sy"/>
      <sheetName val="N2blz"/>
      <sheetName val="N3汇总"/>
      <sheetName val="N3bxgm"/>
      <sheetName val="N3bxgpm"/>
      <sheetName val="N3bxggd"/>
      <sheetName val="N3bxgmswj"/>
      <sheetName val="N3Tmq1"/>
      <sheetName val="N3Tmq3"/>
      <sheetName val="N3Tmq2"/>
      <sheetName val="N3sxfc"/>
      <sheetName val="N3cgd"/>
      <sheetName val="N3mq2"/>
      <sheetName val="N3mq"/>
      <sheetName val="N3mq3"/>
      <sheetName val="N3ldbmq"/>
      <sheetName val="N3ldbmq4MM"/>
      <sheetName val="N3ldbsc"/>
      <sheetName val="N3lfx"/>
      <sheetName val="N3mgsh"/>
      <sheetName val="N3mgsh2"/>
      <sheetName val="N3bxgtg"/>
      <sheetName val="N3yp"/>
      <sheetName val="N3dd"/>
      <sheetName val="N3lhjgs"/>
      <sheetName val="N3fs"/>
      <sheetName val="N3bb"/>
      <sheetName val="N4汇总"/>
      <sheetName val="N4bxgm1"/>
      <sheetName val="N4bxgm"/>
      <sheetName val="N4byc"/>
      <sheetName val="N4bxgdc"/>
      <sheetName val="N4boxcc"/>
      <sheetName val="N4bxgw"/>
      <sheetName val="N4boxldb"/>
      <sheetName val="N4boxbxgb"/>
      <sheetName val="N4bxgw2"/>
      <sheetName val="N4BOXbxgfhb"/>
      <sheetName val="N4bxgtj"/>
      <sheetName val="N4bxgzsm"/>
      <sheetName val="N4hntgb"/>
      <sheetName val="N4fs"/>
      <sheetName val="N4ggs"/>
      <sheetName val="N4boxsnbxg"/>
      <sheetName val="N4ldbdd"/>
      <sheetName val="N4LED"/>
      <sheetName val="N4lby"/>
      <sheetName val="钢结构汇总"/>
      <sheetName val="gjgftpt"/>
      <sheetName val="gjgpt"/>
      <sheetName val="广电外墙"/>
      <sheetName val="建筑面积 "/>
      <sheetName val="表—08 分部分项工程量清单计价表"/>
      <sheetName val="网络合计"/>
      <sheetName val="BA "/>
      <sheetName val="PLANT"/>
      <sheetName val="INSTRUMENT"/>
      <sheetName val="SpecITEM"/>
      <sheetName val="LINE_Sc"/>
      <sheetName val="MOTOR"/>
      <sheetName val="Macro1"/>
      <sheetName val="2008年试用版"/>
      <sheetName val="p2"/>
      <sheetName val="AD ST"/>
      <sheetName val="Headings"/>
      <sheetName val="玻幕"/>
      <sheetName val="石幕"/>
      <sheetName val="天棚"/>
      <sheetName val="装饰"/>
      <sheetName val="埋件"/>
      <sheetName val="窗"/>
      <sheetName val="门联窗"/>
      <sheetName val="百叶"/>
      <sheetName val="木百叶"/>
      <sheetName val="采光"/>
      <sheetName val="22"/>
      <sheetName val="24"/>
      <sheetName val="Module3"/>
      <sheetName val="Module2"/>
      <sheetName val="Module1"/>
      <sheetName val="Basis"/>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封面2"/>
      <sheetName val="结构工程量总表"/>
      <sheetName val="平整场地、三七灰土"/>
      <sheetName val="挖土方及回填土"/>
      <sheetName val="垫层"/>
      <sheetName val="基础"/>
      <sheetName val="地下室挡土墙、底板"/>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建筑面积"/>
      <sheetName val="单价构成"/>
      <sheetName val="墙面工程"/>
      <sheetName val="场ര혁_x005f_x000C_"/>
      <sheetName val="石材购买量统计"/>
      <sheetName val="19#楼(作废)"/>
      <sheetName val="TOSHIBA-Structure"/>
      <sheetName val="Rate"/>
      <sheetName val="Hoja1"/>
      <sheetName val="4、综合单价分析表"/>
      <sheetName val="工程量A6"/>
      <sheetName val="场ര혁_x000c_"/>
      <sheetName val="单价"/>
      <sheetName val="PriceSummary"/>
      <sheetName val="基本资料"/>
      <sheetName val="费率表"/>
      <sheetName val="费率及线密度"/>
      <sheetName val="场ര혁_x005f_x005f_x005f_x000c_"/>
      <sheetName val="场ര혁_x005f_x005f_x005f_x005f_x005f_x005f_x005f_x000c_"/>
      <sheetName val="场ര혁_x005f_x005f_x005f_x005f_x005f_x005f_x005f_x005f_x00"/>
      <sheetName val="d8HFPv"/>
      <sheetName val="北京公司项目管理表"/>
      <sheetName val="河南项目转华北大区"/>
      <sheetName val="材料汇总"/>
      <sheetName val="名称"/>
      <sheetName val="应收账款台账-未清账"/>
      <sheetName val="已清帐"/>
      <sheetName val="封皮"/>
      <sheetName val="项目预算汇总表(万元版)"/>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甲指乙供材料报价表"/>
      <sheetName val="施工参考单价报价表"/>
      <sheetName val="其它工作项目报价清单"/>
      <sheetName val="包干费用报价表"/>
      <sheetName val="材料耗用量表"/>
      <sheetName val="甲方、三方分包工程"/>
      <sheetName val="甲方、三方材料"/>
      <sheetName val="Template"/>
      <sheetName val="分析汇总表"/>
      <sheetName val="调价汇总表"/>
      <sheetName val="SRC-B3U2"/>
      <sheetName val="用量分摊(藏）"/>
      <sheetName val="2、3#土建工程量清单计价汇总表"/>
      <sheetName val="2、3#土建工程量清单计价表"/>
      <sheetName val="银行存款询证明细表"/>
      <sheetName val="其他货币资金询证明细表"/>
      <sheetName val="银行借款询证"/>
      <sheetName val="应收账款函证明细表"/>
      <sheetName val="其他应收款函证明细表"/>
      <sheetName val="预收账款函证明细表"/>
      <sheetName val="应付账款函证明细表"/>
      <sheetName val="其他应付款函证明细表"/>
      <sheetName val="工程往来函证明细表"/>
      <sheetName val="应收票据函证明细表"/>
      <sheetName val="应付票据函证明细表"/>
      <sheetName val="往来询证函"/>
      <sheetName val="异地存货询证函"/>
      <sheetName val="发出商品询证函"/>
      <sheetName val="交易询证函"/>
      <sheetName val="工商询证函"/>
      <sheetName val="房产管理处询证函"/>
      <sheetName val="国税询证函"/>
      <sheetName val="地税询证函"/>
      <sheetName val="银行询证函模板"/>
      <sheetName val="面积指标"/>
      <sheetName val="计划"/>
      <sheetName val="销售收入"/>
      <sheetName val="成本表--持有物业"/>
      <sheetName val="成本表--销售物业"/>
      <sheetName val="酒店成本"/>
      <sheetName val="单体建安造价--持有物业"/>
      <sheetName val="单体建安造价--销售物业"/>
      <sheetName val="单体综合造价--持有物业"/>
      <sheetName val="单体综合造价--销售物业"/>
      <sheetName val="市政配套"/>
      <sheetName val="人工湖"/>
      <sheetName val="销售物业单体建安造价指标表"/>
      <sheetName val="月报表"/>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基础项目"/>
      <sheetName val="代号(线密度)藏"/>
      <sheetName val="报价清单表 "/>
      <sheetName val="分项含量  "/>
      <sheetName val="合项含量"/>
      <sheetName val="指标对比"/>
      <sheetName val="开办费"/>
      <sheetName val="开办明细格式"/>
      <sheetName val="1-3"/>
      <sheetName val="9"/>
      <sheetName val="4-6"/>
      <sheetName val="1-3对比"/>
      <sheetName val="标报对比"/>
      <sheetName val="成本多栏明细账"/>
      <sheetName val="成本"/>
      <sheetName val="含量 (样表)"/>
      <sheetName val="材料表"/>
      <sheetName val="含量材料命名样表 "/>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管桩"/>
      <sheetName val="管桩 (结算)"/>
      <sheetName val="承台"/>
      <sheetName val="底板"/>
      <sheetName val="陶粒砼"/>
      <sheetName val="楼梯"/>
      <sheetName val="剪力墙"/>
      <sheetName val="外墙面"/>
      <sheetName val="地面、天花、内墙柱面、踢脚线"/>
      <sheetName val="门窗表(A、B）"/>
      <sheetName val="玻璃幕墙"/>
      <sheetName val="砖墙、门窗、圈梁"/>
      <sheetName val="其他 (2)"/>
      <sheetName val="B1"/>
      <sheetName val="slipsumpR"/>
      <sheetName val="BCulSch"/>
      <sheetName val="3.4.5号楼裙楼2层雨棚"/>
      <sheetName val="3.4.5号楼裙楼3层雨棚 (2)"/>
      <sheetName val="Elem Cost"/>
      <sheetName val="ancillary"/>
      <sheetName val="工程量表"/>
      <sheetName val="石材"/>
      <sheetName val="弧形石材"/>
      <sheetName val="窗户"/>
      <sheetName val="格栅"/>
      <sheetName val="科目余额表正式"/>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资产负债表(本部原报)"/>
      <sheetName val="dm"/>
      <sheetName val="Mp-team 1"/>
      <sheetName val="COLUMNS"/>
      <sheetName val="SLABREINF-SCH"/>
      <sheetName val="REINF-PILECAP"/>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财务费用明细表"/>
      <sheetName val="营业外支出导引表"/>
      <sheetName val="所得税导引表"/>
      <sheetName val="明细查证表"/>
      <sheetName val="凭证抽查"/>
      <sheetName val="应纳所得额调整计算表"/>
      <sheetName val="其他应付款 "/>
      <sheetName val="核算项目余额表 (4)"/>
      <sheetName val="核算项目余额表 (3)"/>
      <sheetName val="核算项目余额表 (2)"/>
      <sheetName val="2181.01其他应付款余额表(部门)余额表"/>
      <sheetName val="运费分析-国内"/>
      <sheetName val="其他液氨采购"/>
      <sheetName val="明细分类账"/>
      <sheetName val="2005年票据"/>
      <sheetName val="PER SALES ORG"/>
      <sheetName val="1_阿联酋_迪拜"/>
      <sheetName val="4.关联方销售"/>
      <sheetName val="股份汇总资过"/>
      <sheetName val="收入"/>
      <sheetName val="Div-15_Men"/>
      <sheetName val="A-cash and bank"/>
      <sheetName val="项目预算汇总表"/>
      <sheetName val="项目现金流预算明细表"/>
      <sheetName val="附表1-项目用款预算明细表"/>
      <sheetName val="附表2-项目管理费预算明细表"/>
      <sheetName val="项目毛利预算明细表"/>
      <sheetName val="附表1-项目毛利预算基础明细表2"/>
      <sheetName val="项目变更预算明细表"/>
      <sheetName val="项目毛利预算明细表表头注释"/>
      <sheetName val="项目费测算底稿"/>
      <sheetName val="1、年度预算与上年实际对比表-分系统"/>
      <sheetName val="名词解释"/>
      <sheetName val="产值明细表"/>
      <sheetName val="需附带毛利计算基础明细表"/>
      <sheetName val="比价表-总表"/>
      <sheetName val="316不锈钢门厅顶-分项比价表"/>
      <sheetName val="316不锈钢吊顶-分项比价表"/>
      <sheetName val="316不锈钢侧面及柱面-分项比价表"/>
      <sheetName val="316不锈钢雨棚-分项比价表"/>
      <sheetName val="316不锈钢灯槽-分项表"/>
      <sheetName val="门窗分类工程汇总表"/>
      <sheetName val="07对外发函统计"/>
      <sheetName val="特战队"/>
      <sheetName val="结算集团格式"/>
      <sheetName val="结算跟踪"/>
      <sheetName val="回款奖罚表"/>
      <sheetName val="回款"/>
      <sheetName val="16年回款预算"/>
      <sheetName val="材料名称标准表"/>
      <sheetName val="細目"/>
      <sheetName val="Criteria"/>
      <sheetName val="9.76 Shenton Way"/>
      <sheetName val="16.CET"/>
      <sheetName val="柱计算"/>
      <sheetName val="葛安民(设计员)"/>
      <sheetName val="10.Dn版本"/>
      <sheetName val="1.工程量"/>
      <sheetName val="2.分部分项清单"/>
      <sheetName val="3.含量"/>
      <sheetName val="4.综合单价分析表"/>
      <sheetName val="工程量（老版）"/>
      <sheetName val="工程量汇总"/>
      <sheetName val="材料人工表（数据）"/>
      <sheetName val="5.成本汇总表"/>
      <sheetName val="6.限额汇总 (不包涵4#楼)"/>
      <sheetName val="现场经费"/>
      <sheetName val="石材单价对比表"/>
      <sheetName val="地弹门含量计算表"/>
      <sheetName val="6.限额汇总（包涵4#楼）"/>
      <sheetName val="anti-termite"/>
      <sheetName val="工程量清单计价表"/>
      <sheetName val="增加项目（塔楼栏杆、雨篷、百叶窗、钢梁）"/>
      <sheetName val="门窗"/>
      <sheetName val="电视监控"/>
      <sheetName val="工程概算拆分（纯利） (2)"/>
      <sheetName val="上月已回款"/>
      <sheetName val="附件6-策划 "/>
      <sheetName val="西山责任成本及资金计划汇总"/>
      <sheetName val="工程部"/>
      <sheetName val="财务部"/>
      <sheetName val="设计部"/>
      <sheetName val="拓展部"/>
      <sheetName val="成本部"/>
      <sheetName val="销售中心"/>
      <sheetName val="采购部"/>
      <sheetName val="责任成本归属标准"/>
      <sheetName val="项目部"/>
      <sheetName val="结算及付款计划初稿"/>
      <sheetName val="成本预算调整说明"/>
      <sheetName val="一、青青全项目资金计划"/>
      <sheetName val="二、青青四期各部门责任成本及资金计划"/>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四.变更签证计划"/>
      <sheetName val="审批查询1"/>
      <sheetName val="审批查询2"/>
      <sheetName val="装饰清单"/>
      <sheetName val="规划指标"/>
      <sheetName val="基本参数"/>
      <sheetName val="成本估算"/>
      <sheetName val="12.措施项目清单计价表（一）"/>
      <sheetName val="表格设置"/>
      <sheetName val="合同明细"/>
      <sheetName val="_Recovered_SheetName_ 1_"/>
      <sheetName val="e"/>
      <sheetName val="楼梯间"/>
      <sheetName val="9、措施项目清单计价表"/>
      <sheetName val="计算底稿"/>
      <sheetName val="（室内）装饰工程量"/>
      <sheetName val="1.工程预（结）算通知书"/>
      <sheetName val="2.结算汇总表"/>
      <sheetName val="4.结算申请书"/>
      <sheetName val="3.工程结算工作交接单"/>
      <sheetName val="5.结算对账单"/>
      <sheetName val="6.竣工验收单"/>
      <sheetName val="7.水电结清证明"/>
      <sheetName val="8.合同"/>
      <sheetName val="9-1.签证变更汇总表"/>
      <sheetName val="9-2.签证变更单价分析表"/>
      <sheetName val="1、结算价款审批表（ZX）"/>
      <sheetName val="2、竣工结算造价协议（打印三张）"/>
      <sheetName val="3、结算汇总表（ZX）"/>
      <sheetName val="限价表"/>
      <sheetName val="角码换算"/>
      <sheetName val="ben"/>
      <sheetName val="机电工程"/>
      <sheetName val="计算表 (2)"/>
      <sheetName val="地板送风工程"/>
      <sheetName val="机电工程 (变更图纸2011.7.4)"/>
      <sheetName val="机电工程 (变更图纸2011.7.4) (2)"/>
      <sheetName val="H1裙房"/>
      <sheetName val="塔楼3层到19层"/>
      <sheetName val="空调水"/>
      <sheetName val="空调风"/>
      <sheetName val="排烟"/>
      <sheetName val="正压送风"/>
      <sheetName val="冷却塔"/>
      <sheetName val="塔楼空调风"/>
      <sheetName val="塔楼正压送风"/>
      <sheetName val="塔楼空调水"/>
      <sheetName val="塔楼防排烟"/>
      <sheetName val="B2.1"/>
      <sheetName val="B2.2"/>
      <sheetName val="B2.3"/>
      <sheetName val="土建B2.1-2.2"/>
      <sheetName val="机电3.1"/>
      <sheetName val="机电3.2"/>
      <sheetName val="coa"/>
      <sheetName val="CoaDlg"/>
      <sheetName val="Macro"/>
      <sheetName val="MOHKG"/>
      <sheetName val="东4#娱乐楼机电"/>
      <sheetName val="报价汇总表"/>
      <sheetName val="清单报价表"/>
      <sheetName val="工料机价格表"/>
      <sheetName val="计日工人工费报价表"/>
      <sheetName val="清单报价汇总"/>
      <sheetName val="99CCTV"/>
      <sheetName val="99PA"/>
      <sheetName val="机房工程B"/>
      <sheetName val="多媒体查询"/>
      <sheetName val="中心机房"/>
      <sheetName val="会议"/>
      <sheetName val="停车场"/>
      <sheetName val="BA"/>
      <sheetName val="物业"/>
      <sheetName val="移动通信"/>
      <sheetName val="防雷接地"/>
      <sheetName val="清单1"/>
      <sheetName val="地泵租赁"/>
      <sheetName val="工程量汇总及含量分析"/>
      <sheetName val="101 汇总表"/>
      <sheetName val="102 清单"/>
      <sheetName val="103 主材表"/>
      <sheetName val="202 11#南中户"/>
      <sheetName val="203 11#南端户"/>
      <sheetName val="工程单价清单"/>
      <sheetName val="措施费清单"/>
      <sheetName val="精装修损耗表"/>
      <sheetName val="展示区及样板间报价"/>
      <sheetName val="零星单价"/>
      <sheetName val="汇总表 "/>
      <sheetName val="专项"/>
      <sheetName val="（室内）装饰劳务"/>
      <sheetName val="（公共部分）装饰劳务"/>
      <sheetName val="（室内）水电劳务"/>
      <sheetName val="（公共部分）水电劳务"/>
      <sheetName val="装饰材料"/>
      <sheetName val="水电材料"/>
      <sheetName val="材料单方分析"/>
      <sheetName val="室内水电工程量"/>
      <sheetName val="公共区装饰工程量"/>
      <sheetName val="公共区水电工程量"/>
      <sheetName val="结算汇总表"/>
      <sheetName val="结算价款审批表"/>
      <sheetName val="竣工结算造价协议清单"/>
      <sheetName val="结算对帐单"/>
      <sheetName val="结算汇总表（安装）"/>
      <sheetName val="变更签证汇总表（安装）"/>
      <sheetName val="现场签证汇总（土建）"/>
      <sheetName val="设计变更汇总（土建）"/>
      <sheetName val="合同内价格调整汇总"/>
      <sheetName val="人材机调差汇总表（土建）"/>
      <sheetName val="人材机调差汇总表（安装）"/>
      <sheetName val="甲供设备材料汇总表（土建） "/>
      <sheetName val="甲供设备材料汇总表（安装）"/>
      <sheetName val="外审汇总表"/>
      <sheetName val="外审设计变更"/>
      <sheetName val="外审签证"/>
      <sheetName val="结算的步骤情况检查表"/>
      <sheetName val="客户关系中心"/>
      <sheetName val="木门套"/>
      <sheetName val="防火门"/>
      <sheetName val="目标责任成本指标"/>
      <sheetName val="明细"/>
      <sheetName val="成本汇总"/>
      <sheetName val="六类公摊费用及期间费"/>
      <sheetName val="高层"/>
      <sheetName val="小高层"/>
      <sheetName val="多层"/>
      <sheetName val="半地下车库"/>
      <sheetName val="商业主体"/>
      <sheetName val="各类产品建筑标准"/>
      <sheetName val="填表指引"/>
      <sheetName val="规划面积附表 "/>
      <sheetName val="主体造价"/>
      <sheetName val="报批报建费"/>
      <sheetName val="材料做法表"/>
      <sheetName val="图纸疑问（发甲方）"/>
      <sheetName val="图纸疑问"/>
      <sheetName val="1、封面"/>
      <sheetName val="2、投标函"/>
      <sheetName val="3、编制说明（重要，务必要看）"/>
      <sheetName val="4、汇总表"/>
      <sheetName val="5、【商改住】模拟清单汇总表 "/>
      <sheetName val="5.1【商改住】土建工程清单"/>
      <sheetName val="5.2【商改住】装饰工程清单"/>
      <sheetName val="6、【叠拼住宅】模拟清单汇总表"/>
      <sheetName val="6.1【叠拼住宅】土建工程清单 "/>
      <sheetName val="6.2【叠拼住宅】装饰工程清单 "/>
      <sheetName val="7、【平层住宅】模拟清单汇总表 "/>
      <sheetName val="7.1【平层】土建工程清单  "/>
      <sheetName val="7.2【平层】装饰工程清单 "/>
      <sheetName val="8、【地下车库】模拟清单汇总表"/>
      <sheetName val="8.1【地下车库】土建工程量清单"/>
      <sheetName val="8.2【车库】装饰工程清单 "/>
      <sheetName val="9、安装工程模拟清单汇总表 "/>
      <sheetName val="9.1水暖工程清单"/>
      <sheetName val="9.2电气工程清单"/>
      <sheetName val="10.措施项目清单计价表（一）"/>
      <sheetName val="10.1附表1 外装脚手架平米单价组成"/>
      <sheetName val="10.2附表2 外装吊篮平米单价组成"/>
      <sheetName val="10.3 常规措施费清单明细"/>
      <sheetName val="11.临时设施、质量安全文明费用清单计价表"/>
      <sheetName val="12.零星项目清单计价表"/>
      <sheetName val="13.甲供材料损耗表"/>
      <sheetName val="14、模拟清单工程范围之外费率表"/>
      <sheetName val="15.停建和缓建费明细"/>
      <sheetName val="16.抢工费报价"/>
      <sheetName val="16.1.抢工费报价明细"/>
      <sheetName val="17、供应链融资清单计价表"/>
      <sheetName val="18.主要材料表（建筑装饰工程）"/>
      <sheetName val="19.主要材料表（安装工程）"/>
      <sheetName val="20.主要材料表（土建工程）"/>
      <sheetName val="21.甲分包、甲指乙分包、甲供材工程"/>
      <sheetName val="封面(合同内)"/>
      <sheetName val="封面 (合同外)"/>
      <sheetName val="封面 金额"/>
      <sheetName val="合同内分页纸"/>
      <sheetName val="合同内-支持性文件目录"/>
      <sheetName val="图纸封面"/>
      <sheetName val="图纸目录"/>
      <sheetName val="认价单台账"/>
      <sheetName val="公建木门合计"/>
      <sheetName val="报价总说明"/>
      <sheetName val="报价汇总"/>
      <sheetName val="措施"/>
      <sheetName val="总包服务费"/>
      <sheetName val="暂列金"/>
      <sheetName val="计日工表"/>
      <sheetName val="投标品牌及报价"/>
      <sheetName val="装饰工程"/>
      <sheetName val="给排水工程"/>
      <sheetName val="通风空调工程"/>
      <sheetName val="电气工程"/>
      <sheetName val="零星设备"/>
      <sheetName val="人材机"/>
      <sheetName val="综合单价分析"/>
      <sheetName val="甲供材料表"/>
      <sheetName val="General Index"/>
      <sheetName val="General Summary"/>
      <sheetName val="Plumb"/>
      <sheetName val="Emer"/>
      <sheetName val="Elec"/>
      <sheetName val="SHOPLIST"/>
      <sheetName val="BQ"/>
      <sheetName val="BQ External"/>
      <sheetName val="Notes"/>
      <sheetName val="Poz-1 "/>
      <sheetName val="차액보증"/>
      <sheetName val="Assumptions"/>
      <sheetName val="@risk rents and incentives"/>
      <sheetName val="Car park lease"/>
      <sheetName val="Net rent analysis"/>
      <sheetName val="icmal"/>
      <sheetName val="TAS"/>
      <sheetName val="Option"/>
      <sheetName val="Chiet tinh dz22"/>
      <sheetName val="Chiet tinh dz35"/>
      <sheetName val="Customize Your Invoice"/>
      <sheetName val="HVAC BoQ"/>
      <sheetName val="SubmitCal"/>
      <sheetName val="Cash2"/>
      <sheetName val="Z"/>
      <sheetName val="Raw Data"/>
      <sheetName val="Penthouse Apartment"/>
      <sheetName val="StattCo yCharges"/>
      <sheetName val="GFA_HQ_Building"/>
      <sheetName val="GFA_Conference"/>
      <sheetName val="Su}}ary"/>
      <sheetName val="D-623D"/>
      <sheetName val="LABOUR HISTOGRAM"/>
      <sheetName val="CT Thang Mo"/>
      <sheetName val="推拉"/>
      <sheetName val="平窗"/>
      <sheetName val="_x005f_x0000__x005f"/>
      <sheetName val="_x005f_x005f_"/>
      <sheetName val="场ര혁_x005f_x005f_x005f_x005f_x00"/>
      <sheetName val="0"/>
      <sheetName val="B511-1"/>
      <sheetName val="B511-2"/>
      <sheetName val="B512"/>
      <sheetName val="B513-1"/>
      <sheetName val="B513-2"/>
      <sheetName val="B514"/>
      <sheetName val="B521-1"/>
      <sheetName val="B521-2"/>
      <sheetName val="B522"/>
      <sheetName val="B523-1"/>
      <sheetName val="B523-2"/>
      <sheetName val="B530"/>
      <sheetName val="B531"/>
      <sheetName val="B532"/>
      <sheetName val="B533"/>
      <sheetName val="B534"/>
      <sheetName val="B535"/>
      <sheetName val="B541-1"/>
      <sheetName val="B541-2"/>
      <sheetName val="B542"/>
      <sheetName val="B543-1"/>
      <sheetName val="B543-2"/>
      <sheetName val="B545"/>
      <sheetName val="B551-1"/>
      <sheetName val="B551-2"/>
      <sheetName val="B552"/>
      <sheetName val="B560"/>
      <sheetName val="B561"/>
      <sheetName val="B562"/>
      <sheetName val="B563"/>
      <sheetName val="E311-1"/>
      <sheetName val="E311-1-1"/>
      <sheetName val="E312-1"/>
      <sheetName val="E312-1-1"/>
      <sheetName val="E312-2"/>
      <sheetName val="E312-2-1"/>
      <sheetName val="E321-1"/>
      <sheetName val="E321-1-1"/>
      <sheetName val="E322-1"/>
      <sheetName val="E322-1-1"/>
      <sheetName val="E323-1"/>
      <sheetName val="E323-1-1"/>
      <sheetName val="E324-1"/>
      <sheetName val="E324-1-1"/>
      <sheetName val="E341-1-1"/>
      <sheetName val="E342-1"/>
      <sheetName val="E342-1-1"/>
      <sheetName val="E343-1"/>
      <sheetName val="E343-1-1"/>
      <sheetName val="E341-1"/>
      <sheetName val="E344-1"/>
      <sheetName val="E344-1-1"/>
      <sheetName val="F311-1"/>
      <sheetName val="F311-1-1"/>
      <sheetName val="F312-1"/>
      <sheetName val="F312-1-1"/>
      <sheetName val="F312-2"/>
      <sheetName val="F312-2-1"/>
      <sheetName val="F312-3"/>
      <sheetName val="F312-3-1"/>
      <sheetName val="F313-1"/>
      <sheetName val="F313-1-1"/>
      <sheetName val="F314-1"/>
      <sheetName val="F314-1-1"/>
      <sheetName val="F315-1"/>
      <sheetName val="F315-1-1"/>
      <sheetName val="F321-1"/>
      <sheetName val="F321-1-1"/>
      <sheetName val="F322-1"/>
      <sheetName val="F322-1-1"/>
      <sheetName val="G311-1"/>
      <sheetName val="G311-1-1"/>
      <sheetName val="G312-1"/>
      <sheetName val="G312-1-1"/>
      <sheetName val="G321-1"/>
      <sheetName val="G321-1-1"/>
      <sheetName val="G322-1"/>
      <sheetName val="G322-1-1"/>
      <sheetName val="G323-1"/>
      <sheetName val="G323-1-1"/>
      <sheetName val="G341-1"/>
      <sheetName val="G341-1-1"/>
      <sheetName val="H311-1"/>
      <sheetName val="H311-1-1"/>
      <sheetName val="H312-1"/>
      <sheetName val="H312-1-1"/>
      <sheetName val="H313-1"/>
      <sheetName val="H313-1-1"/>
      <sheetName val="H314-1"/>
      <sheetName val="H314-1-1"/>
      <sheetName val="H315-1"/>
      <sheetName val="H315-1-1"/>
      <sheetName val="H316-1"/>
      <sheetName val="H316-1-1"/>
      <sheetName val="H317-1"/>
      <sheetName val="H317-1-1"/>
      <sheetName val="H321-1"/>
      <sheetName val="H321-1-1"/>
      <sheetName val="H322-1"/>
      <sheetName val="H322-1-1"/>
      <sheetName val="H323-1"/>
      <sheetName val="H323-1-1"/>
      <sheetName val="H324-1"/>
      <sheetName val="H324-1-1"/>
      <sheetName val="H325-1"/>
      <sheetName val="H325-1-1"/>
      <sheetName val="H326-1"/>
      <sheetName val="H326-1-1"/>
      <sheetName val="H327-1"/>
      <sheetName val="H327-1-1"/>
      <sheetName val="H331-1"/>
      <sheetName val="H331-1-1"/>
      <sheetName val="H332-1"/>
      <sheetName val="H332-1-1"/>
      <sheetName val="H333-1"/>
      <sheetName val="H333-1-1"/>
      <sheetName val="H334-1"/>
      <sheetName val="H334-1-1"/>
      <sheetName val="H335-1"/>
      <sheetName val="H335-1-1"/>
      <sheetName val="H341-1"/>
      <sheetName val="H341-1-1"/>
      <sheetName val="H342-1"/>
      <sheetName val="H342-1-1"/>
      <sheetName val="J311-1"/>
      <sheetName val="J311-1-1"/>
      <sheetName val="J312-1"/>
      <sheetName val="J312-1-1"/>
      <sheetName val="J312-2"/>
      <sheetName val="J312-2-1"/>
      <sheetName val="J313-1"/>
      <sheetName val="J313-1-1"/>
      <sheetName val="J314-1"/>
      <sheetName val="J314-1-1"/>
      <sheetName val="J315-1"/>
      <sheetName val="J315-1-1"/>
      <sheetName val="J316-1"/>
      <sheetName val="J316-1-1"/>
      <sheetName val="J317-1"/>
      <sheetName val="J317-1-1"/>
      <sheetName val="J321-1"/>
      <sheetName val="J321-1-1"/>
      <sheetName val="J322-1"/>
      <sheetName val="J322-1-1"/>
      <sheetName val="J324-1"/>
      <sheetName val="J324-1-1"/>
      <sheetName val="J341-1"/>
      <sheetName val="J341-1-1"/>
      <sheetName val="J342-1"/>
      <sheetName val="J342-1-1"/>
      <sheetName val="J343-1"/>
      <sheetName val="J343-1-1"/>
      <sheetName val="J344-1"/>
      <sheetName val="J344-1-1"/>
      <sheetName val="J345-1"/>
      <sheetName val="J345-1-1"/>
      <sheetName val="J346-1"/>
      <sheetName val="J346-1-1"/>
      <sheetName val="W"/>
      <sheetName val="End"/>
      <sheetName val="Bill 3"/>
      <sheetName val="Bill 3.1"/>
      <sheetName val="Bill 3.2"/>
      <sheetName val="Bill 3.3 &amp; 3.4"/>
      <sheetName val="钢材单重"/>
      <sheetName val="电气设置"/>
      <sheetName val="电气计算"/>
      <sheetName val="招标补充说明2017.6.3"/>
      <sheetName val="造价指标"/>
      <sheetName val="工程概况-1标段"/>
      <sheetName val="汇总表-1标段（改）"/>
      <sheetName val="第二章汇总表-1标段"/>
      <sheetName val="措施项目-1标段"/>
      <sheetName val="第三章汇总"/>
      <sheetName val="附件2-含量指标分析"/>
      <sheetName val="土建汇总"/>
      <sheetName val="土建清单"/>
      <sheetName val="新增单价组价 (土建) "/>
      <sheetName val="D-SUM"/>
      <sheetName val="预留预埋 "/>
      <sheetName val="电气 "/>
      <sheetName val="综合单价分析表 (土建)"/>
      <sheetName val="综合单价分析表（安装）"/>
      <sheetName val="第四章汇总"/>
      <sheetName val="拆除等其它工程"/>
      <sheetName val="日工价格表"/>
      <sheetName val="第五章汇总-1标段"/>
      <sheetName val="总包服务费-1标段"/>
      <sheetName val="附表1-主要材料 设备清单表（土建）"/>
      <sheetName val="附表1-主要材料 设备清单表（机电）"/>
      <sheetName val="附表2-认价材料 "/>
      <sheetName val="3.2.1.2降水工程"/>
      <sheetName val="3.2.1.3基坑围护"/>
      <sheetName val="3.2.1.4主体结构"/>
      <sheetName val="3.2.1.5砌体"/>
      <sheetName val="3.2.1.6地下防水附属工程"/>
      <sheetName val="3.2.1.7装饰"/>
      <sheetName val="3.2.1.8屋面工程"/>
      <sheetName val="3.2.1.9金属"/>
      <sheetName val="装饰综合单价分析表"/>
      <sheetName val="DDETABLE "/>
      <sheetName val="Consensus Estimates"/>
      <sheetName val="temp"/>
      <sheetName val="eva"/>
      <sheetName val="十一工程用款统计"/>
      <sheetName val="4800万美元偿还计划"/>
      <sheetName val="拆迁9.18累计"/>
      <sheetName val="拆迁9.19后计划"/>
      <sheetName val="2000年用款计划"/>
      <sheetName val="投资计划"/>
      <sheetName val="现金流量"/>
      <sheetName val="还本付息"/>
      <sheetName val="损益表"/>
      <sheetName val="总成本"/>
      <sheetName val="面积"/>
      <sheetName val="单方成本"/>
      <sheetName val="敏感参数"/>
      <sheetName val="1#地"/>
      <sheetName val="2#地 "/>
      <sheetName val="2#8#增加费用"/>
      <sheetName val="4#"/>
      <sheetName val="3#"/>
      <sheetName val="5#办公"/>
      <sheetName val="7#地"/>
      <sheetName val="8#地"/>
      <sheetName val="9#地"/>
      <sheetName val="10#地"/>
      <sheetName val="大木仓"/>
      <sheetName val="前期市政"/>
      <sheetName val="一期市政"/>
      <sheetName val="二期市政"/>
      <sheetName val="其余市政"/>
      <sheetName val="地铁商城"/>
      <sheetName val="A翼写字楼"/>
      <sheetName val="销售收入表"/>
      <sheetName val="现金流分析表"/>
      <sheetName val="敏感详细分析"/>
      <sheetName val="基本设置"/>
      <sheetName val="投资进度"/>
      <sheetName val="资金平衡"/>
      <sheetName val="结果分析"/>
      <sheetName val="投资成本分析表"/>
      <sheetName val="一期投资成本分析表"/>
      <sheetName val="Note 1 - Recon Profit"/>
      <sheetName val="Cash Flow Statement"/>
      <sheetName val="华房01"/>
      <sheetName val="健翔01"/>
      <sheetName val="京通01"/>
      <sheetName val="资产品名库"/>
      <sheetName val="字典(不需输入)"/>
      <sheetName val="投资估算表"/>
      <sheetName val="雷梦"/>
      <sheetName val="基础资料（B）"/>
      <sheetName val="三分厂04年1-12月销售价 "/>
      <sheetName val="05年1月销售价"/>
      <sheetName val="04年12月销售价"/>
      <sheetName val="PL 2007"/>
      <sheetName val="PL 2005"/>
      <sheetName val="PL 2006"/>
      <sheetName val="Aging Datasheet"/>
      <sheetName val="索引表"/>
      <sheetName val="写字楼B"/>
      <sheetName val="（区域维度）项目立项批复及总额指标梳理"/>
      <sheetName val="资产负债表汇编"/>
      <sheetName val="物业服务收入"/>
      <sheetName val="Parameters"/>
      <sheetName val="5清波"/>
      <sheetName val="选择报表"/>
      <sheetName val="成本测算"/>
      <sheetName val="ECCS_1 DataSheet"/>
      <sheetName val="KPI Datasheet"/>
      <sheetName val="1参"/>
      <sheetName val="1收"/>
      <sheetName val="1支"/>
      <sheetName val="CFS"/>
      <sheetName val="CJA 2006"/>
      <sheetName val="时间设置"/>
      <sheetName val="报表项目基本情况表"/>
      <sheetName val="目标成本测算模板"/>
      <sheetName val="链接"/>
      <sheetName val="滚动"/>
      <sheetName val="表Ⅲ-1 项目目标成本测算"/>
      <sheetName val="重要参数汇总"/>
      <sheetName val="QY"/>
      <sheetName val="list"/>
      <sheetName val="目标成本1"/>
      <sheetName val="成本台帐"/>
      <sheetName val="商业综合成本"/>
      <sheetName val="主要规划指标"/>
      <sheetName val="NAME"/>
      <sheetName val="5201.2004"/>
      <sheetName val="average price"/>
      <sheetName val="05年预售率"/>
      <sheetName val="2006年宏观调控对绿城的影响"/>
      <sheetName val="company operations"/>
      <sheetName val="hangzhou2"/>
      <sheetName val="月度投资进度计划"/>
      <sheetName val="月度销售收入"/>
      <sheetName val="出租部分贴现"/>
      <sheetName val="月度资金平衡"/>
      <sheetName val="建安成本分析"/>
      <sheetName val="销售费用分析"/>
      <sheetName val="项目概况"/>
      <sheetName val="分摊表"/>
      <sheetName val="建造（交房）标准"/>
      <sheetName val="售价敏感性分析表"/>
      <sheetName val="投资收益测算"/>
      <sheetName val="全案投资成本分析表"/>
      <sheetName val="当期投资成本分析表 "/>
      <sheetName val="建安成本分析表"/>
      <sheetName val="投资计划表"/>
      <sheetName val="全案现金流分析表"/>
      <sheetName val="当期现金流分析表"/>
      <sheetName val="销售指标表"/>
      <sheetName val="销售指标表（当期）"/>
      <sheetName val="节点计划表"/>
      <sheetName val="土地增值税"/>
      <sheetName val="物业费测算"/>
      <sheetName val="2016-2018年营销费用表汇总"/>
      <sheetName val="Bill-2.1（2）"/>
      <sheetName val="Bill-2.1（3）"/>
      <sheetName val="Bill-2.2"/>
      <sheetName val="Bill-2.3"/>
      <sheetName val="Bill-2.4"/>
      <sheetName val="Bill-2.5"/>
      <sheetName val="Bill-2.6"/>
      <sheetName val="Bill-3.1（1）"/>
      <sheetName val="Bill-3.1（2）"/>
      <sheetName val="Bill-3.1（3）"/>
      <sheetName val="Bill-3.2"/>
      <sheetName val="Bill-3.3"/>
      <sheetName val="Bill-3.4"/>
      <sheetName val="Bill-3.5"/>
      <sheetName val="Bill-3.6"/>
      <sheetName val="Bill-4.1（1）"/>
      <sheetName val="Bill-4.1（2）"/>
      <sheetName val="Bill-4.1（3）"/>
      <sheetName val="Bill-4.2"/>
      <sheetName val="Bill-4.3"/>
      <sheetName val="Bill-5.1（1）"/>
      <sheetName val="Bill-5.1（2）"/>
      <sheetName val="Bill-5.1（3）"/>
      <sheetName val="Bill-5.2"/>
      <sheetName val="B700"/>
      <sheetName val="B710"/>
      <sheetName val="B721-1"/>
      <sheetName val="B721-2"/>
      <sheetName val="B722"/>
      <sheetName val="B723-1"/>
      <sheetName val="B723-2"/>
      <sheetName val="B731-1"/>
      <sheetName val="B731-2"/>
      <sheetName val="B732"/>
      <sheetName val="B733-1"/>
      <sheetName val="B733-2"/>
      <sheetName val="B741"/>
      <sheetName val="B742"/>
      <sheetName val="B743"/>
      <sheetName val="B751"/>
      <sheetName val="B752"/>
      <sheetName val="B753"/>
      <sheetName val="B754"/>
      <sheetName val="B755"/>
      <sheetName val="B756"/>
      <sheetName val="2011.03"/>
      <sheetName val="2011.04"/>
      <sheetName val="2011.05"/>
      <sheetName val="2011.06"/>
      <sheetName val="2011.07"/>
      <sheetName val="2011.08"/>
      <sheetName val="2011.09"/>
      <sheetName val="2011.10"/>
      <sheetName val="2011.11"/>
      <sheetName val="2011.12"/>
      <sheetName val="核算结果对比 20160803"/>
      <sheetName val="版本控制页"/>
      <sheetName val="图片"/>
      <sheetName val="模板"/>
      <sheetName val="总平图"/>
      <sheetName val="校验表"/>
      <sheetName val="1.封面"/>
      <sheetName val="2.填报指引"/>
      <sheetName val="3.规划指标表"/>
      <sheetName val="4.业态分类说明"/>
      <sheetName val="5.运营目标责任书"/>
      <sheetName val=" 6.资产负债表"/>
      <sheetName val="7.年度利润表"/>
      <sheetName val="8.现金流量表"/>
      <sheetName val="17.资金来源与运用表 "/>
      <sheetName val="9.全案利润表"/>
      <sheetName val="15.土地增值税清算表"/>
      <sheetName val="14.营改增税金计算表"/>
      <sheetName val="10.交房计划表"/>
      <sheetName val="11.结转成本计算表"/>
      <sheetName val="12.开发间接费用分摊表"/>
      <sheetName val="13.利息分摊表"/>
      <sheetName val="16.回款与预缴土增税"/>
      <sheetName val="18.其他业务收入及成本"/>
      <sheetName val="单方成本计算表"/>
      <sheetName val="19.营销1-项目整体销售盘点"/>
      <sheetName val="20.营销2-当期销售计划盘点"/>
      <sheetName val="21.营销3-销售新增推货时间表"/>
      <sheetName val="22.销售费用1-营销"/>
      <sheetName val="23.销售费用2-商业开办"/>
      <sheetName val="当期（一期）销售表"/>
      <sheetName val="24.全案开发成分析表"/>
      <sheetName val="25.投资进度及开发成本支出计划表"/>
      <sheetName val="26.一级节点"/>
      <sheetName val="27.工程进度计划"/>
      <sheetName val="28.销售费用"/>
      <sheetName val="29.管理费用"/>
      <sheetName val="30.开发间接费"/>
      <sheetName val="31.财务费用"/>
      <sheetName val="32.2017年存货减值表"/>
      <sheetName val="33.存货减值测试参考表"/>
      <sheetName val="34.2017年资产采购计划表"/>
      <sheetName val="土地成本"/>
      <sheetName val="前期费用"/>
      <sheetName val="建安成本"/>
      <sheetName val="出租收入"/>
      <sheetName val="资金平衡表"/>
      <sheetName val="经济评价指标"/>
      <sheetName val="1-1基础资料"/>
      <sheetName val="总经济技术指标"/>
      <sheetName val="配套公建一览表"/>
      <sheetName val="双限房区楼坐明细"/>
      <sheetName val="商品房区明细表"/>
      <sheetName val="双限房"/>
      <sheetName val="廉租房"/>
      <sheetName val="叠拼"/>
      <sheetName val="地下车库"/>
      <sheetName val="首层面积"/>
      <sheetName val="配电室"/>
      <sheetName val="项目成本分摊"/>
      <sheetName val="七通一平转让(8000）"/>
      <sheetName val="七通一平转让(9000）"/>
      <sheetName val="七通一平转让(8500）"/>
      <sheetName val="七通一平转让(底线）"/>
      <sheetName val="七通一平转让(理想）"/>
      <sheetName val="面积繁感性分析"/>
      <sheetName val="商业销售损益"/>
      <sheetName val="公寓损益表"/>
      <sheetName val="办公损益表"/>
      <sheetName val="损益表 (2)"/>
      <sheetName val="繁感性分析"/>
      <sheetName val="商业损益表"/>
      <sheetName val="损益表汇总(蔡)"/>
      <sheetName val="绿化"/>
      <sheetName val="景观"/>
      <sheetName val="1.1期"/>
      <sheetName val="1.2"/>
      <sheetName val="1.3"/>
      <sheetName val="1.4"/>
      <sheetName val="汇总版（1.1+1.2+1.3+1.4）"/>
      <sheetName val="自用隐藏版(勿动）"/>
      <sheetName val="调整后指标(97.5%)"/>
      <sheetName val="测算用指标"/>
      <sheetName val="销售收入、成本、费用、税金分析表"/>
      <sheetName val="销售收入、成本、费用、税金年度对比表"/>
      <sheetName val="销售收入、成本汇总表"/>
      <sheetName val="公园孔雀城1.2期项目目标下达单"/>
      <sheetName val="投标价格汇总表"/>
      <sheetName val="分项工程量清单计价表-二标段 "/>
      <sheetName val="措施项目清单计价表"/>
      <sheetName val="计日工单价表"/>
      <sheetName val="建安费"/>
      <sheetName val="经济指标"/>
      <sheetName val="敏感性分析汇总"/>
      <sheetName val="建安成本明细"/>
      <sheetName val="设计费测算"/>
      <sheetName val="资金平衡及财务费用表"/>
      <sheetName val="投资进度比例表"/>
      <sheetName val="合同及付款登记"/>
      <sheetName val="指标调整记录"/>
      <sheetName val="测算调整记录"/>
      <sheetName val="户型面积"/>
      <sheetName val="前面积指标"/>
      <sheetName val="投资明细"/>
      <sheetName val="投资汇总"/>
      <sheetName val="颂阳公寓"/>
      <sheetName val="写字楼A"/>
      <sheetName val="华远公寓"/>
      <sheetName val="建安汇总表"/>
      <sheetName val="颂阳公司公寓"/>
      <sheetName val="旅游地产预算总表"/>
      <sheetName val="成本指标明细"/>
      <sheetName val="2011年立项"/>
      <sheetName val="1-1基本信息"/>
      <sheetName val="“预算选填立项必填”成本差异表"/>
      <sheetName val="表Ⅰ-3 项目设计指标及资源汇总表"/>
      <sheetName val="日报(有预售证的)"/>
      <sheetName val="34#楼"/>
      <sheetName val="6#楼"/>
      <sheetName val="9#楼"/>
      <sheetName val="5#幼儿园"/>
      <sheetName val="目标成本汇总表"/>
      <sheetName val="1-合同台帐"/>
      <sheetName val="CS02表"/>
      <sheetName val="JY-4"/>
      <sheetName val="合同及付款台账"/>
      <sheetName val="营销费用预算"/>
      <sheetName val="营销合约"/>
      <sheetName val="楼宇价目表A10"/>
      <sheetName val="楼宇价目表A9"/>
      <sheetName val="楼宇价目表B1"/>
      <sheetName val="楼宇价目表B2"/>
      <sheetName val="填报说明"/>
      <sheetName val="HKBUD"/>
      <sheetName val="资金计划 "/>
      <sheetName val="Control"/>
      <sheetName val="Bank Debt"/>
      <sheetName val="GFA"/>
      <sheetName val="封面&amp;目录"/>
      <sheetName val="Financial highligts"/>
      <sheetName val="月度资金计划表"/>
      <sheetName val="成本项目"/>
      <sheetName val="Adjustment"/>
      <sheetName val="General_Assum"/>
      <sheetName val="合同付款"/>
      <sheetName val="估算汇总表"/>
      <sheetName val="土地明细表"/>
      <sheetName val="成本对比表"/>
      <sheetName val="指标差异对比表"/>
      <sheetName val="分摊表 一期"/>
      <sheetName val="分摊表 二期"/>
      <sheetName val="土地出让金分摊表"/>
      <sheetName val="一期建造（交房）标准"/>
      <sheetName val="合并分业态投资成本分析表"/>
      <sheetName val="44444"/>
      <sheetName val="当期（一期）投资成本分析表 "/>
      <sheetName val="一期建安成本单价分析表"/>
      <sheetName val="二期投资成本分析表"/>
      <sheetName val="二期建安成本单价分析表"/>
      <sheetName val="11"/>
      <sheetName val="11111"/>
      <sheetName val="设计限额"/>
      <sheetName val="节点计划"/>
      <sheetName val="开发节点计划1"/>
      <sheetName val="二期投资收益测算表"/>
      <sheetName val="签约销售额（二期）（不含自持收入）"/>
      <sheetName val="销售排期（二期）"/>
      <sheetName val="2222"/>
      <sheetName val="项目指标"/>
      <sheetName val="合同台账"/>
      <sheetName val="动态成本"/>
      <sheetName val="付款台账"/>
      <sheetName val="附表1"/>
      <sheetName val="方案4"/>
      <sheetName val="方案1"/>
      <sheetName val="会计毛利"/>
      <sheetName val="销售计划"/>
      <sheetName val="编制说明  A-1"/>
      <sheetName val="目录 A-2"/>
      <sheetName val="汇总表 A-3"/>
      <sheetName val="土建工程量清单 B-1"/>
      <sheetName val="土建综合单价分析表B-3"/>
      <sheetName val="安装工程量清单 B-2"/>
      <sheetName val="安装综合单价分析表B-4"/>
      <sheetName val="主要材料表(土建）-A-4"/>
      <sheetName val="主要材料表（安装）-A-4"/>
      <sheetName val="措施项目清单计价表 A-5"/>
      <sheetName val="总包服务费 A-6"/>
      <sheetName val="甲供材照管费A-7"/>
      <sheetName val="商业部分清单"/>
      <sheetName val="住宅部分清单"/>
      <sheetName val="地下车库部分清单"/>
      <sheetName val="暂估价清单表A-8"/>
      <sheetName val="甲指材料、设备一览表A-9"/>
      <sheetName val="零星用工表A-10"/>
      <sheetName val="编制说明（一标段）"/>
      <sheetName val="清单汇总表"/>
      <sheetName val="窗工程量明细"/>
      <sheetName val="门连窗工程量明细表"/>
      <sheetName val="幕墙工程量明细"/>
      <sheetName val="百叶工程量明细"/>
      <sheetName val="护窗栏杆工程量明细"/>
      <sheetName val="阳台玻璃栏杆工程量"/>
      <sheetName val="安全栏杆工程量明细"/>
      <sheetName val="MLC3049"/>
      <sheetName val="C1249"/>
      <sheetName val="C1049"/>
      <sheetName val="C1240"/>
      <sheetName val="M1021"/>
      <sheetName val="MLC1424"/>
      <sheetName val="TLM2221"/>
      <sheetName val="C3121"/>
      <sheetName val="C3521"/>
      <sheetName val="C3521 A"/>
      <sheetName val="C2721"/>
      <sheetName val="C10021"/>
      <sheetName val="C1521"/>
      <sheetName val="C3321"/>
      <sheetName val="C3821"/>
      <sheetName val="TLM2621"/>
      <sheetName val="TLM4421"/>
      <sheetName val="C1721"/>
      <sheetName val="C4421"/>
      <sheetName val="C4121"/>
      <sheetName val="C10021A"/>
      <sheetName val="M0721"/>
      <sheetName val="百叶窗9#"/>
      <sheetName val="百叶窗13#"/>
      <sheetName val="百叶窗11#12#"/>
      <sheetName val="百叶窗10#"/>
      <sheetName val="百叶窗7#8#"/>
      <sheetName val="幕墙1"/>
      <sheetName val="幕墙2"/>
      <sheetName val="幕墙3"/>
      <sheetName val="玻璃栏杆"/>
      <sheetName val="护窗栏杆"/>
      <sheetName val="钢副框"/>
      <sheetName val="单次进度付款依据"/>
      <sheetName val="平米造价"/>
      <sheetName val="工程报价汇总表"/>
      <sheetName val="措施费用"/>
      <sheetName val="分部分项工程报价汇总表"/>
      <sheetName val="措施包干单价报价表1"/>
      <sheetName val="措施包干单价报价表2"/>
      <sheetName val="工程进度款审核表"/>
      <sheetName val="第一册"/>
      <sheetName val="第二册（1）"/>
      <sheetName val="第二册 (2)"/>
      <sheetName val="第三册"/>
      <sheetName val="第四册"/>
      <sheetName val="土建工程量清单"/>
      <sheetName val="土建综合单价分析"/>
      <sheetName val="人材机说明"/>
      <sheetName val="面积户型一览表"/>
      <sheetName val="零星单价表"/>
      <sheetName val="土建指标表 "/>
      <sheetName val="指标含量表"/>
      <sheetName val="杂项"/>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玉米供需及价格"/>
      <sheetName val="大豆供需及价格"/>
      <sheetName val="回归分析"/>
      <sheetName val="AFGAddInWork"/>
      <sheetName val="AFGAddInWork2"/>
      <sheetName val="AFGAddInWorkLC"/>
      <sheetName val="AFGAddInWorkSP"/>
      <sheetName val="各项目指标"/>
      <sheetName val="厂房1-4"/>
      <sheetName val="总量统计"/>
      <sheetName val="主要设备及材料使用量"/>
      <sheetName val="周转材计算"/>
      <sheetName val="原报价调整"/>
      <sheetName val="增加部分报价"/>
      <sheetName val="3.30"/>
      <sheetName val="3.22日钢筋价格"/>
      <sheetName val="模板单价"/>
      <sheetName val="分包单价"/>
      <sheetName val="专业分包"/>
      <sheetName val="成本总价"/>
      <sheetName val="协调用房"/>
      <sheetName val="连廊"/>
      <sheetName val="室外工程"/>
      <sheetName val="실행예산-변경분"/>
      <sheetName val="9차"/>
      <sheetName val="G2설비도급"/>
      <sheetName val="点表"/>
      <sheetName val="10.1"/>
      <sheetName val="10.2"/>
      <sheetName val="10.3"/>
      <sheetName val="10.4"/>
      <sheetName val="10SUM"/>
      <sheetName val="S"/>
      <sheetName val="ID"/>
      <sheetName val="M&amp;E"/>
      <sheetName val="FS"/>
      <sheetName val="M-Par"/>
      <sheetName val="Col"/>
      <sheetName val="Wall(int)"/>
      <sheetName val="Wall(ext) "/>
      <sheetName val="Reinf"/>
      <sheetName val="Data Sheet"/>
      <sheetName val="inputdata"/>
      <sheetName val="pl"/>
      <sheetName val="md"/>
      <sheetName val="Mon"/>
      <sheetName val="汇总表（B区地下照明）"/>
      <sheetName val="计算表（B区地下照明）"/>
      <sheetName val="汇总表（B区地上照明）"/>
      <sheetName val="计算表（B区地上照明）"/>
      <sheetName val="汇总表（C区地下照明）"/>
      <sheetName val="计算表（C区地下照明）"/>
      <sheetName val="汇总表（C区地上照明）"/>
      <sheetName val="计算表（C区地上照明）"/>
      <sheetName val="C座酒店户型统计表"/>
      <sheetName val="汇总表（C区酒店照明）"/>
      <sheetName val="计算表（C区酒店照明）"/>
      <sheetName val="汇总表（B区照明）"/>
      <sheetName val="计算表（B区照明）"/>
      <sheetName val="汇总表（C区照明）"/>
      <sheetName val="计算表（C区照明）"/>
      <sheetName val="SR1隔页"/>
      <sheetName val="SR1措施项目"/>
      <sheetName val="SR1S"/>
      <sheetName val="SR2隔页"/>
      <sheetName val="SR2.1消防电"/>
      <sheetName val="SR2.1S"/>
      <sheetName val="SR2.2喷淋"/>
      <sheetName val="SR2.2S "/>
      <sheetName val="SR2.3消火栓"/>
      <sheetName val="SR2.3S"/>
      <sheetName val="SR2.4大空间主动喷水灭火系统"/>
      <sheetName val="SR2.4S"/>
      <sheetName val="SR2.5消防泵房"/>
      <sheetName val="SR2.5S"/>
      <sheetName val="SR2.6防火卷帘门"/>
      <sheetName val="SR2.6S"/>
      <sheetName val="SR2.7气体灭火"/>
      <sheetName val="SR2.7S "/>
      <sheetName val="SR2.8消防排烟"/>
      <sheetName val="SR2.8S "/>
      <sheetName val="SR2.9其他项目"/>
      <sheetName val="SR2.9S"/>
      <sheetName val="SR2.10规费及营业税金"/>
      <sheetName val="SR2.10S"/>
      <sheetName val="SR2"/>
      <sheetName val="SR3隔页"/>
      <sheetName val="SR3零星项目及计日工表"/>
      <sheetName val="SR4隔页"/>
      <sheetName val="SR4暂估价"/>
      <sheetName val="SR4S"/>
      <sheetName val="SR5隔页"/>
      <sheetName val="SR5暂列金额"/>
      <sheetName val="SR5S"/>
      <sheetName val="ST隔页"/>
      <sheetName val="ST"/>
      <sheetName val="附表隔页"/>
      <sheetName val="费率报价表隔页"/>
      <sheetName val="费率报价表"/>
      <sheetName val="综合单价分析样表隔页"/>
      <sheetName val="综合单价分析样表"/>
      <sheetName val="措施费分析样表隔页"/>
      <sheetName val="措施费分析样表"/>
      <sheetName val="主材分析样表隔页"/>
      <sheetName val="主材分析样表"/>
      <sheetName val="Part A"/>
      <sheetName val="前言"/>
      <sheetName val="2.1"/>
      <sheetName val="2.2"/>
      <sheetName val="2.3"/>
      <sheetName val="2.sum"/>
      <sheetName val="3.1"/>
      <sheetName val="3.2"/>
      <sheetName val="3.3"/>
      <sheetName val="3.4"/>
      <sheetName val="3.5"/>
      <sheetName val="3.sum"/>
      <sheetName val="4.1"/>
      <sheetName val="4.2"/>
      <sheetName val="4.3"/>
      <sheetName val="4.sum"/>
      <sheetName val="GS2"/>
      <sheetName val="2.3.1"/>
      <sheetName val="2.3.2"/>
      <sheetName val="2.3.3"/>
      <sheetName val="2.3.4 "/>
      <sheetName val="sum2.3"/>
      <sheetName val="3.前言"/>
      <sheetName val="3.6.1"/>
      <sheetName val="3.6.2"/>
      <sheetName val="3.6.3"/>
      <sheetName val="3.6.4"/>
      <sheetName val="3.6.5"/>
      <sheetName val="sum3.6"/>
      <sheetName val="3.7"/>
      <sheetName val="4.前言"/>
      <sheetName val="4.4"/>
      <sheetName val="4.5"/>
      <sheetName val="4.6.1 "/>
      <sheetName val="4.6.2 "/>
      <sheetName val="4.6.3 "/>
      <sheetName val="4.6.4"/>
      <sheetName val="4.6.5 "/>
      <sheetName val="sum4.6"/>
      <sheetName val="4.7"/>
      <sheetName val="5.前言"/>
      <sheetName val="隔页"/>
      <sheetName val="FD"/>
      <sheetName val="原1"/>
      <sheetName val="정부노임단가"/>
      <sheetName val="2.3.3 "/>
      <sheetName val="主要材料设备一览表"/>
      <sheetName val="问题清单"/>
      <sheetName val="갑지"/>
      <sheetName val="재집"/>
      <sheetName val="직재"/>
      <sheetName val="price1"/>
      <sheetName val="饰面汇总"/>
      <sheetName val="L17"/>
      <sheetName val="L17-装饰（旧）"/>
      <sheetName val="장비당단가 (1)"/>
      <sheetName val="RecoveredExternalLink1"/>
      <sheetName val="6.(暂定金额)"/>
      <sheetName val="表一"/>
      <sheetName val="表二"/>
      <sheetName val="철골-기둥"/>
      <sheetName val="철골-기둥.xls"/>
      <sheetName val="土建指标表"/>
      <sheetName val="目录-一标"/>
      <sheetName val="1.投标总价"/>
      <sheetName val="2.总说明-暂不修改"/>
      <sheetName val="样板间全成本分析"/>
      <sheetName val="测算编制说明"/>
      <sheetName val="3.一标段投标汇总表"/>
      <sheetName val="A户型装饰清单"/>
      <sheetName val="4-1.1装饰综合单价分析表（不含主材费）"/>
      <sheetName val="4-1.2人辅机费用清单计价表（不含主材费）"/>
      <sheetName val="4-1.3装饰主材表"/>
      <sheetName val="4-2机电清单"/>
      <sheetName val="4-2-1机电综合单价分析表"/>
      <sheetName val="4-2-2机电材料表"/>
      <sheetName val="5.措施项目清单与计价表(一标段)"/>
      <sheetName val="5.措施项目清单与计价表(二标段)"/>
      <sheetName val="8计日工表"/>
      <sheetName val="6发包人指定分包、指定供应项目一览表"/>
      <sheetName val="品牌表"/>
      <sheetName val="9照管费清单(一标段)"/>
      <sheetName val="10人工单价报价表"/>
      <sheetName val="11 管理费率和利润风险率报价表"/>
      <sheetName val="编制说明00"/>
      <sheetName val="1.1投标总价（一标段）"/>
      <sheetName val="1.2投标总价（二标段）"/>
      <sheetName val="2.总说明"/>
      <sheetName val="3.1投标汇总表（一标段）"/>
      <sheetName val="3.2投标汇总表（二标段）"/>
      <sheetName val="4-2装饰清单 B户型标准户型"/>
      <sheetName val="4-4装饰清单 B户型下跃户型"/>
      <sheetName val="4-1.2装饰人辅机费用清单计价表（不含主材费）"/>
      <sheetName val="6.1措施项目清单与计价表（一标段）"/>
      <sheetName val="6.2措施项目清单与计价表（二标段）"/>
      <sheetName val="7.发包人指定分包、指定供应项目一览表"/>
      <sheetName val="8.1指定分包、指定供应材料照管费（一标段）"/>
      <sheetName val="8.2指定分包、指定供应材料照管费（二标段）"/>
      <sheetName val="9.计日工表"/>
      <sheetName val="10.人工单价报价表"/>
      <sheetName val="11.管理费率和利润风险率报价表"/>
      <sheetName val="12.品牌表"/>
      <sheetName val="2.总说明-不用"/>
      <sheetName val="3.招标控制价汇总表"/>
      <sheetName val="4.分部分项工程量清单汇总表"/>
      <sheetName val="4-1装饰清单 C下跃户型"/>
      <sheetName val="5.措施项目清单与计价表"/>
      <sheetName val="7.其他项目清单与计价汇总表"/>
      <sheetName val="9照管费清单"/>
      <sheetName val="Macro7"/>
      <sheetName val="D户型"/>
      <sheetName val="E户型"/>
      <sheetName val="F户型"/>
      <sheetName val="G户型"/>
      <sheetName val="H户型"/>
      <sheetName val="电梯厅"/>
      <sheetName val="首层大堂、电梯厅及走道"/>
      <sheetName val="电梯轿厢"/>
      <sheetName val="单价分析表3"/>
      <sheetName val="单价分析表4"/>
      <sheetName val="分析表"/>
      <sheetName val="填表说明"/>
      <sheetName val="安装工程清单计价表"/>
      <sheetName val="措施项目清单"/>
      <sheetName val="安装汇总表"/>
      <sheetName val="新清单"/>
      <sheetName val="指标分析"/>
      <sheetName val="装饰工程量清单计价表"/>
      <sheetName val="装饰主要工程材料表"/>
      <sheetName val="装饰人工单价"/>
      <sheetName val="整项暂估"/>
      <sheetName val="基坑支护"/>
      <sheetName val="工程量清单总目录"/>
      <sheetName val="1 投标总价封页"/>
      <sheetName val="2 总说明"/>
      <sheetName val="3 投标报价汇总表"/>
      <sheetName val="4 分部分项工程量清单汇总表"/>
      <sheetName val="5-1-1' 地下区段建筑工程分部分项工程量清单汇总表"/>
      <sheetName val="5-1-1 地下区段建筑工程分部分项工程量清单与计价表"/>
      <sheetName val="5-1-2' 地下区段装修装修工程分部分项工程量清单汇总表"/>
      <sheetName val="5-1-2 地下区段装饰装修工程分部分项工程量清单与计价表"/>
      <sheetName val="5-2-1’ 地上区段建筑工程分部分项工程量清单汇总表"/>
      <sheetName val="5-2-1 地上区段建筑工程分部分项工程量清单与计价表"/>
      <sheetName val="5-2-2' 地上区段装饰装修工程分部分项工程量清单汇总表"/>
      <sheetName val="5-2-2 地上区段装饰装修工程分部分项工程量清单与计价表"/>
      <sheetName val="5-2-3' 电气工程分部分项工程量清单汇总表"/>
      <sheetName val="5-2-3 电气工程分部分项工程量清单与计价表 "/>
      <sheetName val="5-2-4' 给排水工程分部分项工程量清单汇总表"/>
      <sheetName val="5-2-4 给排水分部分项工程量清单与计价表"/>
      <sheetName val="5-2-5' 采暖工程分部分项工程量清单汇总表"/>
      <sheetName val="5-2-5 采暖工程分部分项工程量清单与计价表"/>
      <sheetName val="5-2-6' 通风工程分部分项工程量清单汇总表"/>
      <sheetName val="5-2-6 通风工程分部分项工程量清单与计价表--4.14完整"/>
      <sheetName val="5-2-7' 空调水工程分部分项工程量清单汇总表 "/>
      <sheetName val="5-2-7 空调水工程分部分项工程量清单与计价表 "/>
      <sheetName val="6 分部分项工程量清单补充项目一览表"/>
      <sheetName val="7 工程量清单综合单价分析表"/>
      <sheetName val="8 措施项目清单与计价表（一）"/>
      <sheetName val="9 措施项目清单与计价表（二）"/>
      <sheetName val="10 措施项目清单报价组成分析表"/>
      <sheetName val="10-1 模板项目清单报价组成分析表"/>
      <sheetName val="10-2 模板项目清单报价组成分析表"/>
      <sheetName val="11 其他项目清单与计价汇总表"/>
      <sheetName val="12 暂列金额明细表"/>
      <sheetName val="13 材料和工程设备暂估单价表"/>
      <sheetName val="14 专业工程暂估价表"/>
      <sheetName val="15 发包人供应材料和工程设备一览表"/>
      <sheetName val="16 发包人发包专业工程一览表"/>
      <sheetName val="17 计日工表"/>
      <sheetName val="18 总承包服务费计价表"/>
      <sheetName val="19 规费、税金项目清单与计价表"/>
      <sheetName val="20 人工单价报价表"/>
      <sheetName val="21 主要材料和工程设备报价表"/>
      <sheetName val="22 管理费率和利润率报价表"/>
      <sheetName val="5-1-4'地下 给排水工程分部分项工程量清单汇总表"/>
      <sheetName val="5-1-4 地下给排水分部分项工程量清单与计价表"/>
      <sheetName val="5-1-5' 地下采暖工程分部分项工程量清单汇总表 "/>
      <sheetName val="5-1-5 地下采暖工程分部分项工程量清单与计价表 "/>
      <sheetName val="5-1-6' 地下通风工程分部分项工程量清单汇总表 "/>
      <sheetName val="5-1-6 地下通风工程分部分项工程量清单与计价表 "/>
      <sheetName val="5-2-4'地上 给排水工程分部分项工程量清单汇总表"/>
      <sheetName val="5-2-4 地上给排水分部分项工程量清单与计价表"/>
      <sheetName val="5-2-5' 地上采暖工程分部分项工程量清单汇总表"/>
      <sheetName val="5-2-5 地上采暖工程分部分项工程量清单与计价表"/>
      <sheetName val="5-2-6' 地上通风工程分部分项工程量清单汇总表"/>
      <sheetName val="5-2-6 地上通风工程分部分项工程量清单与计价表"/>
      <sheetName val="5-2-7’ 地上预制构件预留预埋分部分项工程量清单汇总表  "/>
      <sheetName val="5-2-7 地上预制构件预留预埋分部分项工程量清单与计价表  "/>
      <sheetName val="6工程量清单综合单价分析表"/>
      <sheetName val="7措施项目清单与计价表（一）"/>
      <sheetName val="8措施项目清单与计价表（二）"/>
      <sheetName val="9措施项目清单报价组成分析表"/>
      <sheetName val="9-1 模板项目清单报价组成分析表"/>
      <sheetName val="9-2 模板项目清单报价组成分析表"/>
      <sheetName val="10其他项目清单与计价汇总表"/>
      <sheetName val="11 暂列金额明细表"/>
      <sheetName val="12 材料和工程设备暂估单价表"/>
      <sheetName val="13 专业工程暂估价表"/>
      <sheetName val="14 发包人供应材料和工程设备一览表"/>
      <sheetName val="15 发包人发包专业工程一览表"/>
      <sheetName val="16 计日工表"/>
      <sheetName val="17 总承包服务费计价表"/>
      <sheetName val="18 规费、税金项目清单与计价表"/>
      <sheetName val="19 人工单价报价表"/>
      <sheetName val="20 主要材料和工程设备报价表"/>
      <sheetName val="21 管理费率和利润率报价表"/>
      <sheetName val="建筑工程量清单计价汇总表"/>
      <sheetName val="照管费清单"/>
      <sheetName val="专项材料暂估价"/>
      <sheetName val="专项工程暂估价"/>
      <sheetName val="地下室、平层、loft等计价表"/>
      <sheetName val="一标段计价汇总表"/>
      <sheetName val="二标段计价汇总表 "/>
      <sheetName val="限价房计价表 -地下（一标段）"/>
      <sheetName val="配套S1计价表（一标段）"/>
      <sheetName val="商品房计价表 -地下（二标段）"/>
      <sheetName val="地下车库（一标段）"/>
      <sheetName val="地下车库（二标段）1"/>
      <sheetName val="综合单价表"/>
      <sheetName val="限价房面积"/>
      <sheetName val="土建指标"/>
      <sheetName val="装饰指标"/>
      <sheetName val="总说明 "/>
      <sheetName val="10月份完成投资情况"/>
      <sheetName val="全成本预测趋势图表"/>
      <sheetName val="至10月末全成本汇总表（动态）"/>
      <sheetName val="成本统计汇总表"/>
      <sheetName val="成本计量台帐 "/>
      <sheetName val="管理费 (2005)"/>
      <sheetName val="经营税金"/>
      <sheetName val="销售费"/>
      <sheetName val="“实际+预测”分析(实际成本变化)（附件一）"/>
      <sheetName val="“实际+预测”分析(预测成本变化)（附件二）"/>
      <sheetName val="机动数、风险金使用情况图"/>
      <sheetName val="合同清单"/>
      <sheetName val="CHECKLIST"/>
      <sheetName val="Att_A"/>
      <sheetName val="Att_B"/>
      <sheetName val="Att_C"/>
      <sheetName val="Cert"/>
      <sheetName val="NSC"/>
      <sheetName val="App_A"/>
      <sheetName val="Contract Adj"/>
      <sheetName val="App_B"/>
      <sheetName val="App_C"/>
      <sheetName val="App_C (2)"/>
      <sheetName val="App_C-1"/>
      <sheetName val="App_D"/>
      <sheetName val="App_E"/>
      <sheetName val="App_G-1(Buimaco)"/>
      <sheetName val="sp-Buimaco"/>
      <sheetName val="App_G-2(MML)"/>
      <sheetName val="sp-MML"/>
      <sheetName val="App_H (AGW Sum)"/>
      <sheetName val="App_H-1(AGW Prelim)"/>
      <sheetName val="App_H-2 (AGW wd)"/>
      <sheetName val="App_I (Intagri Sum)"/>
      <sheetName val="App_I (Intagri Prelim)"/>
      <sheetName val="App_I (Intagri wd)"/>
      <sheetName val="App_J (Artilux Sum)"/>
      <sheetName val="App_J Artilux"/>
      <sheetName val="App_K KoonHoe"/>
      <sheetName val="App_L Addington"/>
      <sheetName val="App_M Kaisu wd"/>
      <sheetName val="App_M Kaisu"/>
      <sheetName val="App_N SuiHup"/>
      <sheetName val="App_O MahaMekar"/>
      <sheetName val="App_P CabinetInd"/>
      <sheetName val="App_P2 Ebac (2)"/>
      <sheetName val="App_Q Binawaregouse"/>
      <sheetName val="App_R Globe P&amp;A"/>
      <sheetName val="App_S Teka"/>
      <sheetName val="App_T U3"/>
      <sheetName val="App_U suriasign"/>
      <sheetName val="App_V Marlow"/>
      <sheetName val="App_V light"/>
      <sheetName val="App_W StoneMaster"/>
      <sheetName val="App_X SunwayCreative"/>
      <sheetName val="NSC_AH"/>
      <sheetName val="Check"/>
      <sheetName val="Att_C(x)"/>
      <sheetName val="App_F"/>
      <sheetName val="WORK"/>
      <sheetName val="floor fin"/>
      <sheetName val="变量指标"/>
      <sheetName val="5-1-3' 地下电气工程分部分项工程量清单汇总表 "/>
      <sheetName val="5-1-3 地下电气工程分部分项工程量清单与计价表 "/>
      <sheetName val="5-2-3' 地上电气工程分部分项工程量清单汇总表 "/>
      <sheetName val="5-2-3 地上电气工程分部分项工程量清单与计价表 "/>
      <sheetName val="12 材料和工程设备限价表"/>
      <sheetName val="工程概况"/>
      <sheetName val="第二章汇总表"/>
      <sheetName val="第五章汇总"/>
      <sheetName val="附表2-认价材料（土建） "/>
      <sheetName val="4.1工程量清单封面"/>
      <sheetName val="4.2投标范围"/>
      <sheetName val="4.3投标总价表"/>
      <sheetName val="4.4总说明"/>
      <sheetName val="4.5投标报价汇总表"/>
      <sheetName val="4.6.1全费用清单计价表（地下室土建）"/>
      <sheetName val="全费用清单计价表（地下室土建漏项）"/>
      <sheetName val="4.6.2全费用清单计价表（地下安装） "/>
      <sheetName val="4.6.3全费用清单计价表（地上住宅土建）"/>
      <sheetName val="4.6.3全费用清单计价表（地上住宅土建漏项）"/>
      <sheetName val="4.6.4 全费用清单计价表（地上住宅安装）"/>
      <sheetName val="4.7承包人供应暂估价明细表 "/>
      <sheetName val="4.8承包人供应品牌材料设备明细表"/>
      <sheetName val="4.9承包人采购材料设备选用表"/>
      <sheetName val="4.10措施费项目清单与计价表"/>
      <sheetName val="4.11措施项目清单报价组成分析表"/>
      <sheetName val="4.12总包管理配合费报价表 "/>
      <sheetName val="4.13其他工作项目报价清单"/>
      <sheetName val="4.14其他投标报价明细表"/>
      <sheetName val="4.15主要材料价格表 "/>
      <sheetName val="4.16安装暂定量1的清单项目 "/>
      <sheetName val="4.8承包人供应指定品牌材料设备明细表"/>
      <sheetName val="土建全费用综合单价"/>
      <sheetName val="土建暂定量1的清单项目报价"/>
      <sheetName val="土建漏项项目"/>
      <sheetName val="安装全费用综合单价"/>
      <sheetName val="综合单价对比表（安装暂定量1） (2)"/>
      <sheetName val="新增清单项目"/>
      <sheetName val="措施费单价"/>
      <sheetName val="4.12总包管理配合费报价表（删）"/>
      <sheetName val="综合单价对比表（安装暂定量1）"/>
      <sheetName val="4.6.3全费用清单计价表（地上高层土建）"/>
      <sheetName val="4.6.3全费用清单计价表（地上高层土建漏项）"/>
      <sheetName val="4.6.3全费用清单计价表（地上别墅土建）"/>
      <sheetName val=" 4.6.2全费用清单计价表（地下室安装）"/>
      <sheetName val="4.6.3全费用清单计价表 （地上住宅部分土建）"/>
      <sheetName val="4.6.5全费用清单计价表（地上商业土建 ）"/>
      <sheetName val="4.6.6 全费用清单计价表（地上商业安装） "/>
      <sheetName val="4.12 总包管理配合费报价表 "/>
      <sheetName val="Drop Down"/>
      <sheetName val="_REF!"/>
      <sheetName val="_REF!"/>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o_______¨®¨¤__¡À¨ª"/>
      <sheetName val="22号"/>
      <sheetName val="gvl"/>
      <sheetName val="POWERASSUMPTIONS"/>
      <sheetName val="序列表"/>
      <sheetName val="原材料单价分析"/>
      <sheetName val="前(栖居)"/>
      <sheetName val="建(栖居)"/>
      <sheetName val="基(栖居)"/>
      <sheetName val="POWER ASSUMPTION"/>
      <sheetName val="11年计划"/>
      <sheetName val="字段"/>
      <sheetName val="指标分类汇总"/>
      <sheetName val="钢筋计算表"/>
      <sheetName val="合同"/>
      <sheetName val="综合认价"/>
      <sheetName val="零星工程量"/>
      <sheetName val="折线图2数据"/>
      <sheetName val="楼层"/>
      <sheetName val="G_1R-Shou_COP_Gf"/>
      <sheetName val="POWER_ASSUMPTION"/>
      <sheetName val="POWER_ASSUMPTIONS1"/>
      <sheetName val="G_1R-Shou_COP_Gf1"/>
      <sheetName val="Financ__Overview1"/>
      <sheetName val="POWER_ASSUMPTION1"/>
      <sheetName val="一标段 "/>
      <sheetName val="TRIAL3"/>
      <sheetName val="G-PROF1"/>
      <sheetName val=" Bundled Discount for Brands"/>
      <sheetName val="会计事项调整表"/>
      <sheetName val="GP analysis Per month"/>
      <sheetName val="Sales breakdown "/>
      <sheetName val="MA Adj. Test"/>
      <sheetName val="华泰"/>
      <sheetName val="华意"/>
      <sheetName val="07水"/>
      <sheetName val="系数516"/>
      <sheetName val="节奏成本"/>
      <sheetName val="销售回款预测"/>
      <sheetName val="税金预测"/>
      <sheetName val="行政办公费预算汇总表"/>
      <sheetName val="行政办公费预算(部门分解）"/>
      <sheetName val="规划面积"/>
      <sheetName val="基础表"/>
      <sheetName val="master"/>
      <sheetName val="電気設備表"/>
      <sheetName val="Register"/>
      <sheetName val="2.1 受電設備棟"/>
      <sheetName val="2.2 受・防火水槽"/>
      <sheetName val="2.3 排水処理設備棟"/>
      <sheetName val="2.4 倉庫棟"/>
      <sheetName val="2.5 守衛棟"/>
      <sheetName val="4.5.2投标报价汇总表 （二）"/>
      <sheetName val="名称表"/>
      <sheetName val="电气管线"/>
      <sheetName val="给排水管道"/>
      <sheetName val="火灾报警管线"/>
      <sheetName val="弱电管线"/>
      <sheetName val="外墙装饰工程"/>
      <sheetName val="消防管道"/>
      <sheetName val="4.5投标报价汇总表 1"/>
      <sheetName val="经济指标表"/>
      <sheetName val="成本分析"/>
      <sheetName val="销售财务日报表②"/>
      <sheetName val="测算底表"/>
      <sheetName val="00000ppy"/>
      <sheetName val="C01-1"/>
      <sheetName val="BALANCE SHEET"/>
      <sheetName val="普查库示例"/>
      <sheetName val="SAPBEXqueries"/>
      <sheetName val="SAPBEXfilters"/>
      <sheetName val="填报注意事项"/>
      <sheetName val="总价汇总表"/>
      <sheetName val="单项汇总表"/>
      <sheetName val="消防清单"/>
      <sheetName val="消防组价"/>
      <sheetName val="X月度资金预算表-开发成本"/>
      <sheetName val="2015.2月"/>
      <sheetName val="项目参数"/>
      <sheetName val="前期专项工作计划"/>
      <sheetName val="项目总控计划（开盘前）"/>
      <sheetName val="1.投标总价封面"/>
      <sheetName val="投标函 "/>
      <sheetName val="综合总计"/>
      <sheetName val="指定品牌表"/>
      <sheetName val="备用单价"/>
      <sheetName val="玻璃材料供应清单"/>
      <sheetName val="暂列金额"/>
      <sheetName val="建安工程费(全)"/>
      <sheetName val="建安工程费（住宅）"/>
      <sheetName val="item information"/>
      <sheetName val="新明源销售财务日报"/>
      <sheetName val="FYYS-1-编制底稿04-招聘活动支出"/>
      <sheetName val="项目汇总"/>
      <sheetName val="9装饰人工单价"/>
      <sheetName val="基础工程量估算"/>
      <sheetName val="2分部分项工程"/>
      <sheetName val="9补充清单"/>
      <sheetName val="10-1工程量计算底稿汇总"/>
      <sheetName val="10-2钢柱工程量计算底稿明细"/>
      <sheetName val="10-3钢梁及其它工程量计算底稿明细"/>
      <sheetName val="10-4措施、深化设计计算底稿"/>
      <sheetName val="编制说明 "/>
      <sheetName val="土方工程 "/>
      <sheetName val="小品工程"/>
      <sheetName val="铺装工程"/>
      <sheetName val="绿化工程 "/>
      <sheetName val="浇灌工程"/>
      <sheetName val="安装工程量清单计价表 "/>
      <sheetName val="Table 8"/>
      <sheetName val="Table 8A"/>
      <sheetName val="Table 8b"/>
      <sheetName val="大样"/>
      <sheetName val="板CAD计算"/>
      <sheetName val="土建（小高层）"/>
      <sheetName val="大面工程量"/>
      <sheetName val="防火隔离带"/>
      <sheetName val="缺图门窗大样编号"/>
      <sheetName val="10"/>
      <sheetName val="12"/>
      <sheetName val="13"/>
      <sheetName val="14"/>
      <sheetName val="15"/>
      <sheetName val="16"/>
      <sheetName val="17"/>
      <sheetName val="18"/>
      <sheetName val="20"/>
      <sheetName val="23"/>
      <sheetName val="25"/>
      <sheetName val="26"/>
      <sheetName val="27"/>
      <sheetName val="28"/>
      <sheetName val="29"/>
      <sheetName val="30"/>
      <sheetName val="31"/>
      <sheetName val="32"/>
      <sheetName val="81"/>
      <sheetName val="82"/>
      <sheetName val="83"/>
      <sheetName val="84"/>
      <sheetName val="85"/>
      <sheetName val="86"/>
      <sheetName val="87"/>
      <sheetName val="88"/>
      <sheetName val="89"/>
      <sheetName val="90"/>
      <sheetName val="92"/>
      <sheetName val="93"/>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型材截面数据表"/>
      <sheetName val="人工制作费用、其他项目费率"/>
      <sheetName val="4.6.1土建工程全费用清单计价表 (2)"/>
      <sheetName val="4.6.1土建工程全费用清单计价表"/>
      <sheetName val="4.6.2安装工程全费用清单计价表"/>
      <sheetName val="4.7承包人采购主要材料设备价格表"/>
      <sheetName val="4.8施工总承包单位管理配合费报价表"/>
      <sheetName val="4.9措施费项目清单与计价表"/>
      <sheetName val="4.10措施项目清单报价组成分析表"/>
      <sheetName val="4.11计日工明细表"/>
      <sheetName val="4.12其他投标报价明细表"/>
      <sheetName val="报价排名表"/>
      <sheetName val="总价对比表"/>
      <sheetName val="（家私）对比表"/>
      <sheetName val="（灯具）对比表"/>
      <sheetName val="（布艺）对比表"/>
      <sheetName val="（艺术装置及挂画）对比分析表"/>
      <sheetName val="（饰品）对比分析表"/>
      <sheetName val="措施项目清单对比表"/>
      <sheetName val="其他项目清单对比表"/>
      <sheetName val="费率对比表"/>
      <sheetName val="汇总表1"/>
      <sheetName val="分录表"/>
      <sheetName val="mwin"/>
      <sheetName val="与方案版差异"/>
      <sheetName val="全周期汇总表"/>
      <sheetName val="与方案版差异分析表 "/>
      <sheetName val="成本下降执行情况一览表"/>
      <sheetName val="建安工程费"/>
      <sheetName val="基础设施费"/>
      <sheetName val="配套设施及不可预见"/>
      <sheetName val="前期工程费"/>
      <sheetName val="与原通过稿差异"/>
      <sheetName val="规划建筑一览表"/>
      <sheetName val="3.投标总价汇总表"/>
      <sheetName val="4.1土建工程量清单计价表"/>
      <sheetName val="人员支出"/>
      <sheetName val="一般预算收入"/>
      <sheetName val="背景音乐"/>
      <sheetName val="_Recovered_SheetName_ 0_"/>
      <sheetName val="总人口"/>
      <sheetName val="中小学生"/>
      <sheetName val="4.2总说明   "/>
      <sheetName val="4.3投标范围"/>
      <sheetName val="4.4投标总价表"/>
      <sheetName val="4.5.1投标报价汇总表"/>
      <sheetName val="4.6.2全费用清单计价表（地下室安装）"/>
      <sheetName val="4.6.5全费用清单计价表（幼儿园土建） "/>
      <sheetName val="4.6.6全费用清单计价表（幼儿园安装)"/>
      <sheetName val="4.6.7 全费用清单计价表（室外土建工程） "/>
      <sheetName val="4.6.8 全费用清单计价表-室外安装  "/>
      <sheetName val="4.7承包人采购主要材料设备价格表 "/>
      <sheetName val="表4.8 发包人供应或指定供应材料设备暂估价明细表"/>
      <sheetName val="表4.9 发包人发包的专业工程或指定分包工程暂估价明细表"/>
      <sheetName val="4.10施工总承包单位管理配合费报价表"/>
      <sheetName val="4.11措施费项目清单与计价表"/>
      <sheetName val="4.12措施项目清单报价组成分析表"/>
      <sheetName val="4.13计日工明细表"/>
      <sheetName val="4.15发包人指定的品牌明细表"/>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4.2总说明  "/>
      <sheetName val="4.3投标范围ok"/>
      <sheetName val="4.4报价排名表"/>
      <sheetName val="4.5修正报价后汇总表"/>
      <sheetName val="4.6.1全费用清单计价表（地下室土建）-对比分析表"/>
      <sheetName val="4.6.2全费用清单计价表（地下室安装）-对比分析表   "/>
      <sheetName val="4.6.3全费用清单计价表（地上住宅土建）-对比分析表"/>
      <sheetName val="4.6.4 全费用清单计价表（地上住宅安装）-对比表 "/>
      <sheetName val="4.6.5全费用清单计价表（幼儿园土建） -对比表"/>
      <sheetName val="4.6.6全费用清单计价表（幼儿园安装）-对比表  "/>
      <sheetName val="4.6.7 全费用清单计价表（室外土建工程）-对比表 "/>
      <sheetName val="4.6.8 全费用清单计价表-室外安装-对比表  "/>
      <sheetName val="4.7承包人采购主要材料设备价格表 -对比分析表"/>
      <sheetName val="4.10施工总承包单位管理配合费报价表-对比分析表"/>
      <sheetName val="4.11措施费项目清单与计价表-对比表"/>
      <sheetName val="4.13计日工明细表-对比表"/>
      <sheetName val="费率对比表-土建"/>
      <sheetName val="费率对比表-安装"/>
      <sheetName val="4.15发包人指定承包人自行采购材料、设备品牌明细表"/>
      <sheetName val="大城际项目11.3"/>
      <sheetName val="2.工程量清单编制说明"/>
      <sheetName val="4.2措施项目（模板）"/>
      <sheetName val="4.3 钢材材料调价表"/>
      <sheetName val="4.4土建主要材料价格表"/>
      <sheetName val="5.2电缆材料调价说明"/>
      <sheetName val="5.3安装主要材料表 "/>
      <sheetName val="5.4增补项目清单"/>
      <sheetName val="6措施费"/>
      <sheetName val="7施工总承包服务费"/>
      <sheetName val="8规费"/>
      <sheetName val="9.其他工作项目报价清单"/>
      <sheetName val="10.甲定乙供材料品牌"/>
      <sheetName val="第一次分析"/>
      <sheetName val="第二次分析"/>
      <sheetName val="第三次分析"/>
      <sheetName val="土建总包工程量清单"/>
      <sheetName val="安装清单"/>
      <sheetName val="措施费-住宅（含底商） "/>
      <sheetName val="措施费-独立及院落商业地上 "/>
      <sheetName val="材料基价"/>
      <sheetName val="材料认价"/>
      <sheetName val="标底编制需工程部明确事项 "/>
      <sheetName val="大型机械设备基础、进出场及安拆费"/>
      <sheetName val="塔吊费用"/>
      <sheetName val="施工电梯"/>
      <sheetName val="脚手架"/>
      <sheetName val="模板费、砌体、内墙抹灰、内墙腻子人工费分析"/>
      <sheetName val="进度关键控制点"/>
      <sheetName val="4.1土建工程量清单计价表 "/>
      <sheetName val="4.2 钢材材料调价表"/>
      <sheetName val="4.3材料调价"/>
      <sheetName val="4.4人工调价"/>
      <sheetName val="4.5土建主要材料价格表"/>
      <sheetName val="5.1安装工程量清单计价表 "/>
      <sheetName val="7.1措施费"/>
      <sheetName val="7.1.1垂直运输费分析表"/>
      <sheetName val="8.1施工总承包配合费"/>
      <sheetName val="9.1规费"/>
      <sheetName val="10.其他工作项目报价清单"/>
      <sheetName val="11.甲供材范围划分及甲定乙供材料品牌"/>
      <sheetName val="工程量清单投标总价"/>
      <sheetName val="投标总说明"/>
      <sheetName val="工程_价汇总表"/>
      <sheetName val="单项工程汇总表"/>
      <sheetName val="规费"/>
      <sheetName val="包干费用表"/>
      <sheetName val="包干费用明细表(一) "/>
      <sheetName val="包干费用清单明细表（二）"/>
      <sheetName val="包干费用明细表(三)"/>
      <sheetName val="包干费用明细表(四)"/>
      <sheetName val=" 主要材料价格表(建筑）"/>
      <sheetName val=" 主要材料价格表(安装）"/>
      <sheetName val="甲供材料损耗表"/>
      <sheetName val="-1层A入口无框玻璃隔断"/>
      <sheetName val="折叠门"/>
      <sheetName val="玻璃隔断"/>
      <sheetName val="1层结构柱"/>
      <sheetName val="-1层B入口折叠门挡板"/>
      <sheetName val="12-01"/>
      <sheetName val="12-02"/>
      <sheetName val="12-03"/>
      <sheetName val="12-04"/>
      <sheetName val="12-05"/>
      <sheetName val="12-06"/>
      <sheetName val="12-07"/>
      <sheetName val="12-08"/>
      <sheetName val="Cover Sheet"/>
      <sheetName val="Revisions List"/>
      <sheetName val="A1 Passenger Terminal Founds"/>
      <sheetName val="Estimate Summaries"/>
      <sheetName val="Chart"/>
      <sheetName val="Airport Cost Comparisons Rev05"/>
      <sheetName val="Estimate"/>
      <sheetName val="Risk"/>
      <sheetName val="Bech_Lab"/>
      <sheetName val="Direct_Lbr"/>
      <sheetName val="WAGERATE BY CRAFT"/>
      <sheetName val="Rates"/>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TOTAL SCHEDULE"/>
      <sheetName val="Man-Plan Forecast"/>
      <sheetName val="Main Summary"/>
      <sheetName val="Division Summary"/>
      <sheetName val="Bill 1 - General Requirements"/>
      <sheetName val="Bill 2"/>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Direct Costs - flat file (2)"/>
      <sheetName val="Direct Costs - flat file"/>
      <sheetName val="x"/>
      <sheetName val="WBS"/>
      <sheetName val="WBS (2)"/>
      <sheetName val="WBS (3)"/>
      <sheetName val="Impact"/>
      <sheetName val="Trend Sum"/>
      <sheetName val="Q&amp;AE"/>
      <sheetName val="Commitment DC"/>
      <sheetName val="SUS Rev 5"/>
      <sheetName val="MCC Rev 5"/>
      <sheetName val="Contingency"/>
      <sheetName val="COC"/>
      <sheetName val="Escalation"/>
      <sheetName val="SUMM"/>
      <sheetName val="HQ-TO"/>
      <sheetName val="FF&amp;E_SUMM"/>
      <sheetName val="FF&amp;E_TO"/>
      <sheetName val="BSMT CARPARK_SUMM"/>
      <sheetName val="BSMT CARPARK-TO"/>
      <sheetName val="Ext Works_HQ_SUMM"/>
      <sheetName val="Ext Works-TO-HQ"/>
      <sheetName val="FLYSHEETS"/>
      <sheetName val="CP18_Template"/>
      <sheetName val="IBF Exca and Demo"/>
      <sheetName val="Concourse A"/>
      <sheetName val="Concourse B"/>
      <sheetName val="S Node Piling"/>
      <sheetName val="Term Reno Demo"/>
      <sheetName val="Term Reno Found"/>
      <sheetName val="3F BRIDGE"/>
      <sheetName val="1F Mezz Conc-Steel"/>
      <sheetName val="③赤紙(日文)"/>
      <sheetName val="Resuming"/>
      <sheetName val="window"/>
      <sheetName val="metal p."/>
      <sheetName val="manufactured panel"/>
      <sheetName val="perf. metal p."/>
      <sheetName val="louvre"/>
      <sheetName val="control tower"/>
      <sheetName val="doors"/>
      <sheetName val="glass cost"/>
      <sheetName val="finishes"/>
      <sheetName val="CIF COST ITEM"/>
      <sheetName val="rev1-2"/>
      <sheetName val="#3E1_GCR"/>
      <sheetName val="BOQ"/>
      <sheetName val="Page Sum"/>
      <sheetName val="BOQ BREAK"/>
      <sheetName val="Bill 1"/>
      <sheetName val="Bill 29A"/>
      <sheetName val="Bill 29B Elect"/>
      <sheetName val="Bill 29C Street Light"/>
      <sheetName val="Bill 29D Qtel"/>
      <sheetName val="Bill 29E Sewage"/>
      <sheetName val="Bill 31 Traffic Signals"/>
      <sheetName val="Bill 32 Rein Soil"/>
      <sheetName val="Bill 33 Landscape"/>
      <sheetName val="Bill 35a Struc"/>
      <sheetName val="Bill 35B"/>
      <sheetName val="BIll 35 Sum"/>
      <sheetName val="Bill 36 ITS"/>
      <sheetName val="GenSum"/>
      <sheetName val="Amount Words"/>
      <sheetName val="scurve"/>
      <sheetName val="CASHFLOW"/>
      <sheetName val="Dayworks1"/>
      <sheetName val="Design Works"/>
      <sheetName val="DPE Prelim"/>
      <sheetName val="Main Works"/>
      <sheetName val="Mat"/>
      <sheetName val="Eqpt"/>
      <sheetName val="man"/>
      <sheetName val="inn"/>
      <sheetName val="in"/>
      <sheetName val="Cost"/>
      <sheetName val="0.SCHEDULES-Pg 2"/>
      <sheetName val="00.DESIGN WORKS"/>
      <sheetName val="BOQ Compress"/>
      <sheetName val="1. Bill1 Prelim"/>
      <sheetName val="2. Site Clearance"/>
      <sheetName val="4. Fencing &amp; Safety Barriers"/>
      <sheetName val="5. Drainage &amp; Safety Ducts"/>
      <sheetName val="6. Earthworks"/>
      <sheetName val="8.SUB BASE &amp; ROAD BASE"/>
      <sheetName val="9.FLEXIBLE SURFACING"/>
      <sheetName val="11. Curbs &amp; Footways"/>
      <sheetName val="11. Traffic Signs"/>
      <sheetName val="29A. QGEWC (Water Works)"/>
      <sheetName val="29B.A QGEWC (Electricity Works)"/>
      <sheetName val="29C.Road Dept. &amp; St. Lighting"/>
      <sheetName val="29D. Q-TEL"/>
      <sheetName val="29E.Treated Sewage"/>
      <sheetName val="31. Traffic Signal Works"/>
      <sheetName val="32. Reinforced Soil Wall System"/>
      <sheetName val="33. Landscape"/>
      <sheetName val="35a. Struc A"/>
      <sheetName val="35b Struc B"/>
      <sheetName val="35a&amp;BSum"/>
      <sheetName val="36.ITS-DSSS"/>
      <sheetName val="Gen Sum"/>
      <sheetName val="2 SITE CLEAR."/>
      <sheetName val="upa"/>
      <sheetName val="equiptment"/>
      <sheetName val="manpower"/>
      <sheetName val="materials"/>
      <sheetName val="5 SURFACE WATER DRAINAGE"/>
      <sheetName val="Envelope 1"/>
      <sheetName val="Envelope 2"/>
      <sheetName val="Compress BOQ"/>
      <sheetName val="Equipment"/>
      <sheetName val="Labor"/>
      <sheetName val="Manpower bar"/>
      <sheetName val="Cash Flow"/>
      <sheetName val="Prelim"/>
      <sheetName val="G2 Area 1"/>
      <sheetName val="G3 HC Area 1"/>
      <sheetName val="G4 Area 2"/>
      <sheetName val="G5 HC Area 2"/>
      <sheetName val="G6 Area 3"/>
      <sheetName val="G7 HC Area 3"/>
      <sheetName val="G8 Area 4"/>
      <sheetName val="G9 HC Area 4"/>
      <sheetName val="G10 TAS"/>
      <sheetName val="Form of Tender"/>
      <sheetName val="Cost Analysis"/>
      <sheetName val="Cost Analysis Prelim"/>
      <sheetName val="Qty Take -off MH"/>
      <sheetName val="Qty Take Pipeworks"/>
      <sheetName val="ca (2)"/>
      <sheetName val="pay item"/>
      <sheetName val="Collection"/>
      <sheetName val="form1"/>
      <sheetName val="1 PRE"/>
      <sheetName val="5 EARTHWORK "/>
      <sheetName val="6 EARTHWORK"/>
      <sheetName val="8 Pavement Materials"/>
      <sheetName val="9 Asphalt"/>
      <sheetName val="11 KERBS AND FOOTWAYS"/>
      <sheetName val="12 TrafficSigns"/>
      <sheetName val=" 29 A WATER"/>
      <sheetName val="29B ELECTRCITY"/>
      <sheetName val="29D QTEL"/>
      <sheetName val="项目基本信息"/>
      <sheetName val="省三建"/>
      <sheetName val="阿尔文（主体）"/>
      <sheetName val="农民工工资"/>
      <sheetName val="履约保证金"/>
      <sheetName val="工程合同签订表"/>
      <sheetName val="工程付款明细表"/>
      <sheetName val="策划合同"/>
      <sheetName val="策划合同付款明细账"/>
      <sheetName val="电梯"/>
      <sheetName val="HMVYYR"/>
      <sheetName val="金安厂房安装工程"/>
      <sheetName val="计算明细"/>
      <sheetName val="其它项目清单计价汇总表"/>
      <sheetName val="材料暂估价表"/>
      <sheetName val="专业工程暂估价表"/>
      <sheetName val="总承包服务费计价表"/>
      <sheetName val="1∽8#土建工程量清单计价汇总表"/>
      <sheetName val="购物中心清单"/>
      <sheetName val="写字楼 "/>
      <sheetName val="酒店部分清单"/>
      <sheetName val="或有事项（售楼处（样板房）、开工（开业0庆典、围挡）"/>
      <sheetName val="措施项目主要费用分析表一"/>
      <sheetName val="措施项目主要费用分析表二"/>
      <sheetName val="蓝润·棠湖春天安装工程清单（2013.6.20）"/>
      <sheetName val="2.工程量清单编制说明 "/>
      <sheetName val="4.3土建工程量增补清单计价表"/>
      <sheetName val="5.3安装主要材料品牌表"/>
      <sheetName val="5.4安装主要材料价格表（配电箱） "/>
      <sheetName val="5.5安装主要材料价格表（电缆）"/>
      <sheetName val="5.6安装工程量增补清单计价表"/>
      <sheetName val="7施工总承包服务费 "/>
      <sheetName val="9.其他工作项目报价清单 "/>
      <sheetName val="10.甲定乙供材料品牌 "/>
      <sheetName val="Backup of Backup of LINDA LISTO"/>
      <sheetName val="专7、现金流量表"/>
      <sheetName val="2002年一般预算收入"/>
      <sheetName val="财政供养人员增幅"/>
      <sheetName val="在建项目合同支付情况表"/>
      <sheetName val="二月产值"/>
      <sheetName val="东升"/>
      <sheetName val="东都"/>
      <sheetName val="华府"/>
      <sheetName val="棠湖春天"/>
      <sheetName val="棠湖·V客"/>
      <sheetName val="姚伟小组"/>
      <sheetName val="锦江"/>
      <sheetName val="在建项目合同支付情况表 (2)"/>
      <sheetName val="财务ok"/>
      <sheetName val="财务"/>
      <sheetName val="锦江春天工程付款明细表"/>
      <sheetName val="蓝客城付款台账 "/>
      <sheetName val="V客东都付款台账"/>
      <sheetName val="华府春天付款台账"/>
      <sheetName val="V客尚东付款台账"/>
      <sheetName val="V客东区付款台账"/>
      <sheetName val="温江光华春天付款台账"/>
      <sheetName val="棠湖春天付款台账"/>
      <sheetName val="棠湖V客工程付款"/>
      <sheetName val="付款台帐"/>
      <sheetName val="结算台帐"/>
      <sheetName val="签证"/>
      <sheetName val="变更"/>
      <sheetName val="5.1安装工程量清单计价表"/>
      <sheetName val="5.2电缆材料调价说明 "/>
      <sheetName val="强弱电合同清单"/>
      <sheetName val="给排水合同清单"/>
      <sheetName val="强电汇总"/>
      <sheetName val="强电计算稿"/>
      <sheetName val="弱电汇总"/>
      <sheetName val="弱电计算底稿"/>
      <sheetName val="给排水汇总"/>
      <sheetName val="给排水计算底稿"/>
      <sheetName val="投资计划计算"/>
      <sheetName val="销售计划计算"/>
      <sheetName val="现金流量分析"/>
      <sheetName val="启动资金计算"/>
      <sheetName val="关系"/>
      <sheetName val="竞价表"/>
      <sheetName val="收入与成本"/>
      <sheetName val="税收合计"/>
      <sheetName val="所得税"/>
      <sheetName val="销售比率"/>
      <sheetName val="所得税率"/>
      <sheetName val="开发"/>
      <sheetName val="成本指标"/>
      <sheetName val="设计指标"/>
      <sheetName val="ZB"/>
      <sheetName val="塔吊工程"/>
      <sheetName val="编码"/>
      <sheetName val="村级支出"/>
      <sheetName val="JIRR"/>
      <sheetName val="使用指引"/>
      <sheetName val="全周期"/>
      <sheetName val="地下室单列汇总"/>
      <sheetName val="前期"/>
      <sheetName val="建安"/>
      <sheetName val="配套"/>
      <sheetName val="差异分析2"/>
      <sheetName val="商业技术差异"/>
      <sheetName val="住宅技术差异"/>
      <sheetName val="学校技术差异"/>
      <sheetName val="测算记录"/>
      <sheetName val="编码说明"/>
      <sheetName val="业态成本统计表 "/>
      <sheetName val="工程造价汇总表"/>
      <sheetName val="材料清单"/>
      <sheetName val="EPS线条栏杆"/>
      <sheetName val="1号楼石材"/>
      <sheetName val="6号楼石材 "/>
      <sheetName val="门窗百叶"/>
      <sheetName val="项目明细帐"/>
      <sheetName val="目标成本修订稿与正式稿量价对比表"/>
      <sheetName val="钢筋.砼等动态成本调整表"/>
      <sheetName val="钢筋加权平均价计算明细"/>
      <sheetName val="砼加权平均价计算明细"/>
      <sheetName val="砖加权平均价计算明细"/>
      <sheetName val="水泥加权平均价计算明细"/>
      <sheetName val="钢筋汇总"/>
      <sheetName val="基础台帐"/>
      <sheetName val="季度计划"/>
      <sheetName val="月度计划"/>
      <sheetName val="动态跟踪表"/>
      <sheetName val="南通"/>
      <sheetName val="迪亚特"/>
      <sheetName val="中航"/>
      <sheetName val="联盛"/>
      <sheetName val="永嘉"/>
      <sheetName val="水厂海宏"/>
      <sheetName val="动态跟踪表旧"/>
      <sheetName val="业务台帐"/>
      <sheetName val="施工单位通讯录"/>
      <sheetName val="进度"/>
      <sheetName val="扣款"/>
      <sheetName val="任务单"/>
      <sheetName val="变更单"/>
      <sheetName val="工程量核定"/>
      <sheetName val="付款内审表"/>
      <sheetName val="决算扣款清单"/>
      <sheetName val="结算台账"/>
      <sheetName val="标底台账"/>
      <sheetName val="浙江昆仑"/>
      <sheetName val="通力电梯"/>
      <sheetName val="鸿浩"/>
      <sheetName val="顶美装饰"/>
      <sheetName val="鑫森电力（供货安装）"/>
      <sheetName val="北大资源·燕楠国际三期模拟清单（20160829)"/>
      <sheetName val="门窗表-40"/>
      <sheetName val="A.app1-VE"/>
      <sheetName val="B.summary1"/>
      <sheetName val="B.summary2"/>
      <sheetName val="B.summary3"/>
      <sheetName val="C.I1"/>
      <sheetName val="C.I2"/>
      <sheetName val="C.I3"/>
      <sheetName val="C.I4"/>
      <sheetName val="C.I5"/>
      <sheetName val="C.I6"/>
      <sheetName val="C.I7"/>
      <sheetName val="C.II3"/>
      <sheetName val="C.II4"/>
      <sheetName val="C.II5"/>
      <sheetName val="C.II6"/>
      <sheetName val="C.II7"/>
      <sheetName val="C.II8"/>
      <sheetName val="C.II9"/>
      <sheetName val="C.II10"/>
      <sheetName val="CFA"/>
      <sheetName val="F.I3"/>
      <sheetName val="F.I4"/>
      <sheetName val="F.I5"/>
      <sheetName val="F.I6"/>
      <sheetName val="F.I7"/>
      <sheetName val="F.I9.Ext.works"/>
      <sheetName val="F.II4"/>
      <sheetName val="F.II12.Ext.works"/>
      <sheetName val="牛栏山一级"/>
      <sheetName val="金泰(艳澜山)"/>
      <sheetName val="Overstatement"/>
      <sheetName val="基础数据2"/>
      <sheetName val="4.产品成本分摊"/>
      <sheetName val="总措施项目"/>
      <sheetName val="过梁"/>
      <sheetName val="砼墙"/>
      <sheetName val="基础梁"/>
      <sheetName val="桩承台基础"/>
      <sheetName val="地面、天花"/>
      <sheetName val="内墙抹灰"/>
      <sheetName val="楼梯 "/>
      <sheetName val="零星砼"/>
      <sheetName val="开始(墙体)"/>
      <sheetName val="外墙装饰(标准户形) "/>
      <sheetName val="标准户形(墙体)"/>
      <sheetName val="总工程量(墙体)"/>
      <sheetName val="内墙190"/>
      <sheetName val="分户墙190"/>
      <sheetName val="外墙装饰"/>
      <sheetName val="总工程量(墙体) (2)"/>
      <sheetName val="原表模"/>
      <sheetName val="内基梁J~R"/>
      <sheetName val="钢筋模1.1"/>
      <sheetName val="内基梁A~J"/>
      <sheetName val="结算汇总"/>
      <sheetName val="签证汇总"/>
      <sheetName val="签证清单"/>
      <sheetName val="造价汇总"/>
      <sheetName val="B1-3复式"/>
      <sheetName val="H1-201小高"/>
      <sheetName val="1#楼"/>
      <sheetName val="1#楼单价分析表"/>
      <sheetName val="1#楼主材表"/>
      <sheetName val="1#楼型材米重"/>
      <sheetName val="会所"/>
      <sheetName val="门窗计价调价规则"/>
      <sheetName val="门窗主材计算规则"/>
      <sheetName val="铝材"/>
      <sheetName val="补充清单"/>
      <sheetName val="工程结算工作交接单"/>
      <sheetName val="结算申请报告"/>
      <sheetName val="对账单"/>
      <sheetName val="结算书汇总封面"/>
      <sheetName val="工程量汇总表"/>
      <sheetName val="13#楼"/>
      <sheetName val="13#单价分析表"/>
      <sheetName val="13#楼主材表"/>
      <sheetName val="13#楼型材米重"/>
      <sheetName val="55号楼"/>
      <sheetName val="55#楼单价"/>
      <sheetName val="56号楼"/>
      <sheetName val="56#楼单价"/>
      <sheetName val="57号楼"/>
      <sheetName val="57#楼单价"/>
      <sheetName val="55-57号楼铝板吊顶"/>
      <sheetName val="55-57铝板吊顶单价"/>
      <sheetName val="55-57主材表"/>
      <sheetName val="55-57型材米重"/>
      <sheetName val="58#楼"/>
      <sheetName val="58#楼单价分析表"/>
      <sheetName val="58#楼主材表"/>
      <sheetName val="58#楼型材米重"/>
      <sheetName val="61#楼"/>
      <sheetName val="61#楼单价分析表"/>
      <sheetName val="61主材表"/>
      <sheetName val="61型材米重"/>
      <sheetName val="会所单价分析表"/>
      <sheetName val="主材表"/>
      <sheetName val="型材米重"/>
      <sheetName val="门窗单价分析"/>
      <sheetName val="百叶单价分析"/>
      <sheetName val="护栏单价分析"/>
      <sheetName val="栏杆单价分析"/>
      <sheetName val="5期B栋会所装饰精装修"/>
      <sheetName val="建筑面积表"/>
      <sheetName val="三、五、七期地下室电气安装部分"/>
      <sheetName val="三、五、七期地下室给排水安装部分"/>
      <sheetName val="三期多层电气安装部分"/>
      <sheetName val="三期多层给排水安装部分"/>
      <sheetName val="三期高层电气安装部分"/>
      <sheetName val="三期高层给排水安装部分"/>
      <sheetName val="五、七期高层电气安装部分"/>
      <sheetName val="五、七期高层给排水安装部分"/>
      <sheetName val="三期63座电气安装部分"/>
      <sheetName val="三期63座给排水安装部分"/>
      <sheetName val="装修部份工程量"/>
      <sheetName val="安装部分工程量"/>
      <sheetName val="安装部分清单"/>
      <sheetName val="装修部份清单"/>
      <sheetName val="增加红外"/>
      <sheetName val="车库门禁"/>
      <sheetName val="电梯三方通话"/>
      <sheetName val="内线电话"/>
      <sheetName val="电子巡更"/>
      <sheetName val="门禁系统 "/>
      <sheetName val="对讲系统"/>
      <sheetName val="车场系统"/>
      <sheetName val="监控系统"/>
      <sheetName val="周界系统"/>
      <sheetName val="下拉菜单"/>
      <sheetName val="4301.2004ch"/>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工程量计算书"/>
      <sheetName val="给排水工程量计算书"/>
      <sheetName val="申报汇总表"/>
      <sheetName val="累计材料供应清单"/>
      <sheetName val="甲供材料款申请表"/>
      <sheetName val="签证汇总表"/>
      <sheetName val="B地块01&amp;02清单"/>
      <sheetName val="B地块03&amp;06清单"/>
      <sheetName val="B地块公共部位清单"/>
      <sheetName val="工程量清单报价汇总表"/>
      <sheetName val="学生宿舍C8"/>
      <sheetName val="学生宿舍C9"/>
      <sheetName val="学生宿舍C10"/>
      <sheetName val="学生宿舍C11"/>
      <sheetName val="学生宿舍C12"/>
      <sheetName val="学生宿舍C13"/>
      <sheetName val="学生宿舍C14"/>
      <sheetName val="第二学生食堂C24"/>
      <sheetName val="会堂及教师活动中心"/>
      <sheetName val="艺术楼"/>
      <sheetName val="学术交流中心及外国专家楼"/>
      <sheetName val="校行政办公楼"/>
      <sheetName val="院系办公楼"/>
      <sheetName val="图书馆"/>
      <sheetName val="广外二期清单汇总表"/>
      <sheetName val="合价汇总表"/>
      <sheetName val="总包服务管理协调配合费"/>
      <sheetName val="工程预留金"/>
      <sheetName val="建筑及装饰装修工程主要材料报价表"/>
      <sheetName val="甲招乙供材料表"/>
      <sheetName val="暂定主材价格表"/>
      <sheetName val="单合价分析表"/>
      <sheetName val="自定材料价"/>
      <sheetName val="单方分析"/>
      <sheetName val="住宅电气"/>
      <sheetName val="塔楼给排水"/>
      <sheetName val="商业电气"/>
      <sheetName val="商铺给排水"/>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数据汇总表"/>
      <sheetName val="材料损耗(不打印)"/>
      <sheetName val="投标汇总表"/>
      <sheetName val="土建汇总表1-4"/>
      <sheetName val="结构清单1-4"/>
      <sheetName val="建筑清单1-4"/>
      <sheetName val="土建清单报价调整表1-4"/>
      <sheetName val="土建汇总表1-5"/>
      <sheetName val="结构清单1-5"/>
      <sheetName val="建筑清单1-5"/>
      <sheetName val="土建清单报价调整表1-5"/>
      <sheetName val="地下室开挖措施报价"/>
      <sheetName val="主要材料价格表（乙供）"/>
      <sheetName val="甲供及三方供材报价表"/>
      <sheetName val="配合费及采保费报价表"/>
      <sheetName val="零星工作及时工报价表"/>
      <sheetName val="分包工程"/>
      <sheetName val="sn"/>
      <sheetName val="修编说明"/>
      <sheetName val="01封面"/>
      <sheetName val="投标函"/>
      <sheetName val="报价总说明（一）"/>
      <sheetName val="报价总说明（二）"/>
      <sheetName val="标底编制说明"/>
      <sheetName val="费率表（必填）"/>
      <sheetName val="附件1-面积划分表（必填）"/>
      <sheetName val="附件2-土建主材单价表（必填）"/>
      <sheetName val="附件3－土建人材机单价表(必填）"/>
      <sheetName val="12~18F高层地上-土建 "/>
      <sheetName val="19~28F高层地上-土建"/>
      <sheetName val="29~33F高层地上-土建"/>
      <sheetName val="小高层地上-土建"/>
      <sheetName val="洋房-土建"/>
      <sheetName val="人防地库-土建 "/>
      <sheetName val="地下1层地库-土建"/>
      <sheetName val="地下2层地库-土建"/>
      <sheetName val="附件4-零星工程报价"/>
      <sheetName val="附件5 安装主材单价表（必填）"/>
      <sheetName val="附件6 安装工程人材机单价表（必填）"/>
      <sheetName val="12~18F高层地上-安装"/>
      <sheetName val="19~28F高层地上-安装"/>
      <sheetName val="29~33F高层地上-安装"/>
      <sheetName val="小高层地上-安装（11层）"/>
      <sheetName val="洋房地上-安装"/>
      <sheetName val="人防地库-安装 "/>
      <sheetName val="地库一层安装 "/>
      <sheetName val="地库二层安装 "/>
      <sheetName val="整体措施项目清单"/>
      <sheetName val="单项措施项目清单"/>
      <sheetName val="其他项目清单"/>
      <sheetName val="附件7-土建甲供材及甲指乙供材 "/>
      <sheetName val="附件8 -垂直运输明细"/>
      <sheetName val="附件9-不同规格电缆之间换算系数"/>
      <sheetName val="附件10-不同电线之间价格换算系数"/>
      <sheetName val="附件11-不同材质电缆之间换算系数"/>
      <sheetName val="附件12（对内使用）"/>
      <sheetName val="02目录"/>
      <sheetName val="03标底编制说明"/>
      <sheetName val="04报价汇总报"/>
      <sheetName val="05费率报价表"/>
      <sheetName val="06工程量清单报价表"/>
      <sheetName val="07材料表"/>
      <sheetName val="08主要材料市场调研"/>
      <sheetName val="09历史价格"/>
      <sheetName val="10造价信息卡"/>
      <sheetName val="11工程量汇总表"/>
      <sheetName val="12工程量计算稿"/>
      <sheetName val="13按定额控制标准"/>
      <sheetName val="D栋计算式明细"/>
      <sheetName val="1-样板区景观汇总表"/>
      <sheetName val="2-土石方工程"/>
      <sheetName val="3-硬景工程"/>
      <sheetName val="9-主要材料设备价格"/>
      <sheetName val="4-绿化部分"/>
      <sheetName val="5-广告牌周边景观"/>
      <sheetName val="6-水电安装部分"/>
      <sheetName val="7-临水临电措施"/>
      <sheetName val="8-零星项目清单"/>
      <sheetName val="土建组价明细"/>
      <sheetName val="清单说明"/>
      <sheetName val="面积指标表（投标单位不填写）"/>
      <sheetName val="含量指标（投标单位不填写）"/>
      <sheetName val="安装规费（人信汇）"/>
      <sheetName val="措施清单"/>
      <sheetName val="基础工程"/>
      <sheetName val="车库土建清单"/>
      <sheetName val="车库安装清单（不分业态）"/>
      <sheetName val="主体土建清单 "/>
      <sheetName val="商业土建清单"/>
      <sheetName val="车库安装清单"/>
      <sheetName val="主体安装清单 "/>
      <sheetName val="商业安装清单"/>
      <sheetName val="材料供应方式表"/>
      <sheetName val="土建甲供材汇总表"/>
      <sheetName val="零星限价工程（不分业态）"/>
      <sheetName val="总包配合"/>
      <sheetName val="混凝土及外加剂价格表"/>
      <sheetName val="1层大厅"/>
      <sheetName val="1层走道"/>
      <sheetName val="商业服务土建 "/>
      <sheetName val="材料调差表"/>
      <sheetName val="材料总计表"/>
      <sheetName val="门窗表"/>
      <sheetName val="预算表"/>
      <sheetName val="长用公式"/>
      <sheetName val="工程库"/>
      <sheetName val="基本情况"/>
      <sheetName val="总价"/>
      <sheetName val="章节对比"/>
      <sheetName val="分部分项明细对比表"/>
      <sheetName val="措施项目分部分项对比表（固定部分）"/>
      <sheetName val="综合单价对比表-土建"/>
      <sheetName val="综合单价对比表-机电 "/>
      <sheetName val="主要材料价格对比表-土建 "/>
      <sheetName val="主要材料价格对比表-机电 "/>
      <sheetName val="计日工单价对比表"/>
      <sheetName val="总承包服务费对比表"/>
      <sheetName val="品牌对比表"/>
      <sheetName val="商品房（叠拼）建筑工程量清单计价表"/>
      <sheetName val="F区商业建筑工程量清单计价表"/>
      <sheetName val="A地块配套建筑工程量清单计价表"/>
      <sheetName val="商品房（多层）建筑工程量清单计价表"/>
      <sheetName val="商品房（高层）建筑工程量清单计价表"/>
      <sheetName val="地下车库建筑工程量清单计价表"/>
      <sheetName val="土建工程综合单价表 "/>
      <sheetName val="总汇总表"/>
      <sheetName val="基本措施费汇总表"/>
      <sheetName val="材料暂估价"/>
      <sheetName val="限价房及配套商业建筑工程量清单计价表"/>
      <sheetName val="商品房及配套商业建筑工程量清单计价表"/>
      <sheetName val="限价房及配套商业建筑工程量清单计价汇总表 (2)"/>
      <sheetName val="限价房及配套商业建筑工程量清单计价表 (2)"/>
      <sheetName val="电气工程计价汇总表"/>
      <sheetName val="计价表"/>
      <sheetName val="组价明细"/>
      <sheetName val="Setting"/>
      <sheetName val="1工程量清单封面"/>
      <sheetName val="2清单编制说明"/>
      <sheetName val="3工程造价汇总"/>
      <sheetName val="3.1X户型全费用清单计价表"/>
      <sheetName val="3.2业态1公共区域全费用清单计价表"/>
      <sheetName val="3.3措施项目清单 "/>
      <sheetName val="4装饰材料表"/>
      <sheetName val="5安装材料表"/>
      <sheetName val="6发包人供应材料设备价格表"/>
      <sheetName val="7零星工作项目清单"/>
      <sheetName val="基坑支护工程量清单计价表"/>
      <sheetName val="基坑支护报价明细"/>
      <sheetName val="基坑支护工程量表"/>
      <sheetName val="收现率"/>
      <sheetName val="应收房租"/>
      <sheetName val="已收房租"/>
      <sheetName val="未收房租"/>
      <sheetName val="表1 价税分离汇总表"/>
      <sheetName val="表2 工程项目投标报价汇总表"/>
      <sheetName val="表3 清单措施费"/>
      <sheetName val="表4.1 地下室"/>
      <sheetName val="表4.2 商业"/>
      <sheetName val="表4.3 洋房住宅地上"/>
      <sheetName val="表4.4 高层住宅地上"/>
      <sheetName val="表6甲供材料损耗及保管费报价明细表"/>
      <sheetName val="表7 总包配合管理费"/>
      <sheetName val="表9 工程量清单招标以外工程现场签证项目单价表"/>
      <sheetName val="超高层"/>
      <sheetName val="屋面"/>
      <sheetName val="楼地面"/>
      <sheetName val="墙面"/>
      <sheetName val="21#-墙"/>
      <sheetName val="绘图输入工程量汇总表(按构件) - 门"/>
      <sheetName val="绘图输入工程量汇总表(按构件) - 窗"/>
      <sheetName val="绘图输入工程量汇总表(按构件) - 墙洞"/>
      <sheetName val="绘图输入工程量汇总表(按构件) - 带形窗"/>
      <sheetName val="绘图输入工程量汇总表(按构件) - 柱"/>
      <sheetName val="绘图输入工程量汇总表(按构件) - 构造柱"/>
      <sheetName val="绘图输入工程量汇总表(按构件) - 梁"/>
      <sheetName val="绘图输入工程量汇总表(按构件) - 连梁"/>
      <sheetName val="绘图输入工程量汇总表(按构件) - 圈梁"/>
      <sheetName val="绘图输入工程量汇总表(按构件) - 现浇板"/>
      <sheetName val="绘图输入工程量汇总表(按构件) - 房间"/>
      <sheetName val="绘图输入工程量汇总表(按构件) - 楼地面"/>
      <sheetName val="绘图输入工程量汇总表(按构件) - 踢脚"/>
      <sheetName val="绘图输入工程量汇总表(按构件) - 墙面"/>
      <sheetName val="绘图输入工程量汇总表(按构件) - 天棚"/>
      <sheetName val="绘图输入工程量汇总表(按构件) - 筏板基础"/>
      <sheetName val="绘图输入工程量汇总表(按构件) - 垫层"/>
      <sheetName val="绘图输入工程量汇总表(按构件) - 柱墩"/>
      <sheetName val="绘图输入工程量汇总表(按构件) - 集水坑"/>
      <sheetName val="绘图输入工程量汇总表(按构件) - 建筑面积"/>
      <sheetName val="绘图输入工程量汇总表(按构件) - 平整场地"/>
      <sheetName val="绘图输入工程量汇总表(按构件) - 散水"/>
      <sheetName val="绘图输入工程量汇总表(按构件) - 屋面"/>
      <sheetName val="报表目录"/>
      <sheetName val="业态和产品定义"/>
      <sheetName val="存量物业明细表"/>
      <sheetName val="融资及利息测算表"/>
      <sheetName val="成本明细表"/>
      <sheetName val="开发成本支付现金流量表"/>
      <sheetName val="签约回款及交付明细表"/>
      <sheetName val="销售税金支付现金流量表"/>
      <sheetName val="会计口径利润表"/>
      <sheetName val="结转土地增值税模拟清算表"/>
      <sheetName val="价格管理表"/>
      <sheetName val="费用分类及口径"/>
      <sheetName val="现金流量测算表"/>
      <sheetName val="管理口径利润表"/>
      <sheetName val="预售土地增值税模拟计算表"/>
      <sheetName val="销售费用支付现金流量表"/>
      <sheetName val="管理费用支付现金流量表"/>
      <sheetName val="会计口径分摊原则"/>
      <sheetName val="税务口径分摊原则"/>
      <sheetName val="Hic_150EOffice"/>
      <sheetName val="材料价格"/>
      <sheetName val="工程量A"/>
      <sheetName val="一层·C区"/>
      <sheetName val="CD"/>
      <sheetName val="BQ3-1"/>
      <sheetName val="BQ5.3-1"/>
      <sheetName val="BQ4.1.1至4.1.4"/>
      <sheetName val="计算表"/>
      <sheetName val="03定额库"/>
      <sheetName val="94定额库"/>
      <sheetName val="清单库"/>
      <sheetName val="单价分析表格式"/>
      <sheetName val="1#"/>
      <sheetName val="貨品科目"/>
      <sheetName val="14.桥架"/>
      <sheetName val="T(B)Summary"/>
      <sheetName val="EXRATE"/>
      <sheetName val="土建地上商业部分"/>
      <sheetName val="三号清单之电气工程综合单价分析"/>
      <sheetName val="三号清单之给排水工程综合单价分析"/>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B1-1清单外装修"/>
      <sheetName val="投标价目总计"/>
      <sheetName val="计算稿-3#楼"/>
      <sheetName val="第二章 - 可视对讲系统"/>
      <sheetName val="数据"/>
      <sheetName val="before"/>
      <sheetName val="RA-markate"/>
      <sheetName val="节点（12-2立面）"/>
      <sheetName val="附件二"/>
      <sheetName val="dw list"/>
      <sheetName val="S-Hotel"/>
      <sheetName val="SR6SUM"/>
      <sheetName val="基 础"/>
      <sheetName val="Summary of Cost"/>
      <sheetName val="G单价分析"/>
      <sheetName val="H单价分析"/>
      <sheetName val="N单价分析 "/>
      <sheetName val="C单价分析 "/>
      <sheetName val="一层电梯厅单价分析"/>
      <sheetName val="二层电梯厅单价分析"/>
      <sheetName val="参数"/>
      <sheetName val="A3地块围护结构"/>
      <sheetName val="Combo"/>
      <sheetName val="取费系数"/>
      <sheetName val="92#"/>
      <sheetName val="Fee Rate Summary"/>
      <sheetName val="企业格式单价分析表"/>
      <sheetName val="JOA首頁"/>
      <sheetName val="P1012001"/>
      <sheetName val="合计"/>
      <sheetName val="地库-通风"/>
      <sheetName val="地库-消水"/>
      <sheetName val="高层-消水"/>
      <sheetName val="幼儿园-消水"/>
      <sheetName val="地库-报警"/>
      <sheetName val="高层-报警"/>
      <sheetName val="高层-幼儿园"/>
      <sheetName val="室外-消水"/>
      <sheetName val="投标选用品牌表"/>
      <sheetName val="幼儿园-通风"/>
      <sheetName val="材料品牌要求"/>
      <sheetName val="地下室"/>
      <sheetName val="1栋 (分摊工程量用)"/>
      <sheetName val="1栋"/>
      <sheetName val="2栋"/>
      <sheetName val="3栋"/>
      <sheetName val="4栋"/>
      <sheetName val="室外总图"/>
      <sheetName val="参照表"/>
      <sheetName val="参数表"/>
      <sheetName val="税金缴纳情况"/>
      <sheetName val="土地款预测"/>
      <sheetName val="08.01"/>
      <sheetName val="政府性收费预测"/>
      <sheetName val="46亩(新)"/>
      <sheetName val="基础数据命名表"/>
      <sheetName val="技术指标"/>
      <sheetName val="1-4栋结算清单汇总表"/>
      <sheetName val="昆仑"/>
      <sheetName val="康海"/>
      <sheetName val="朗迪"/>
      <sheetName val="燃气（泳池）"/>
      <sheetName val="新迎顺"/>
      <sheetName val="多次付款动态样表"/>
      <sheetName val="决算书扣款清单样表"/>
      <sheetName val="9栋结算表"/>
      <sheetName val="2#地下室签证"/>
      <sheetName val="三区补充第二次9#楼"/>
      <sheetName val="一区第二次追加"/>
      <sheetName val="钢筋计算表(计算稿)"/>
      <sheetName val="钢筋汇总表"/>
      <sheetName val="箍筋计算器"/>
      <sheetName val="植筋"/>
      <sheetName val="9#"/>
      <sheetName val="一区追加结算"/>
      <sheetName val="2#地下室"/>
      <sheetName val="钢筋计算表(计算稿) (2)"/>
      <sheetName val="苗圃提供"/>
      <sheetName val="招标清单"/>
      <sheetName val="全部清单"/>
      <sheetName val="全周期汇总表 (合并)"/>
      <sheetName val="直接成本汇总表"/>
      <sheetName val="目标成本各版本修订说明"/>
      <sheetName val="总价表"/>
      <sheetName val="电话"/>
      <sheetName val="对讲"/>
      <sheetName val="门禁、一卡通"/>
      <sheetName val="电子围栏"/>
      <sheetName val="差异分析表"/>
      <sheetName val="工程量计算明细"/>
      <sheetName val="配套设施费"/>
      <sheetName val="前期已用费用"/>
      <sheetName val="应收账款汇总表"/>
      <sheetName val="200612"/>
      <sheetName val="200701"/>
      <sheetName val="200702"/>
      <sheetName val="200703"/>
      <sheetName val="200704"/>
      <sheetName val="200705"/>
      <sheetName val="200706"/>
      <sheetName val="200707"/>
      <sheetName val="200708"/>
      <sheetName val="200709"/>
      <sheetName val="200710"/>
      <sheetName val="200711"/>
      <sheetName val="200712"/>
      <sheetName val="2008.1"/>
      <sheetName val="2008.2"/>
      <sheetName val="上年末"/>
      <sheetName val="1月"/>
      <sheetName val="10月"/>
      <sheetName val="11月"/>
      <sheetName val="12月"/>
      <sheetName val="2月"/>
      <sheetName val="3月"/>
      <sheetName val="4月"/>
      <sheetName val="5月"/>
      <sheetName val="6月"/>
      <sheetName val="7月"/>
      <sheetName val="8月"/>
      <sheetName val="9月"/>
      <sheetName val="附4、土地成本构成及支付计划表）"/>
      <sheetName val="JIAKHP"/>
      <sheetName val="单项造价指标"/>
      <sheetName val="工程量指标分析"/>
      <sheetName val="经济技术指标"/>
      <sheetName val="非预拌砂浆"/>
      <sheetName val="评审报告"/>
      <sheetName val="技术方案 "/>
      <sheetName val="一标段钢筋进场明细"/>
      <sheetName val="二标段钢筋进场明细"/>
      <sheetName val="一标段砼加权平均价计算明细"/>
      <sheetName val="一标段商砼调差"/>
      <sheetName val="二标段商砼调差"/>
      <sheetName val="动态回顾"/>
      <sheetName val="动态成本明细"/>
      <sheetName val="合同明细台账"/>
      <sheetName val="合同变更明细台账"/>
      <sheetName val="口径外成本统计"/>
      <sheetName val="金双楠一期-大门"/>
      <sheetName val="金双楠一期1-6#楼"/>
      <sheetName val="金双楠一期瓦屋面"/>
      <sheetName val="标底评审报告"/>
      <sheetName val="1、2、3、5栋塑钢门窗计算表"/>
      <sheetName val="5#7层以上"/>
      <sheetName val="5#7层以下"/>
      <sheetName val="修正说明"/>
      <sheetName val="复核后分色统计"/>
      <sheetName val="复核工程量"/>
      <sheetName val="标准层基础数据(原空调个数有误)"/>
      <sheetName val="2#"/>
      <sheetName val="4# "/>
      <sheetName val="5#"/>
      <sheetName val="7#"/>
      <sheetName val="8#"/>
      <sheetName val="10#"/>
      <sheetName val="11#"/>
      <sheetName val="12#"/>
      <sheetName val="Sheet17"/>
      <sheetName val="pldt"/>
      <sheetName val="编码说明1"/>
      <sheetName val="地下室及基础单列汇总表"/>
      <sheetName val="住宅地块总指标"/>
      <sheetName val="技术指标分析"/>
      <sheetName val="与方案2版比"/>
      <sheetName val="形象进度"/>
      <sheetName val="产值汇总"/>
      <sheetName val="进度产值汇总表"/>
      <sheetName val="土建清单汇总表"/>
      <sheetName val="13#楼土建清单"/>
      <sheetName val="14#楼土建清单"/>
      <sheetName val="15#楼土建清单"/>
      <sheetName val="16#楼土建清单"/>
      <sheetName val="地下室土建清单"/>
      <sheetName val="钢材调差汇总表"/>
      <sheetName val="钢材调差"/>
      <sheetName val="砼调差"/>
      <sheetName val="材料基价表"/>
      <sheetName val="动态成本差异率（公司维度）"/>
      <sheetName val="动态成本差异率一览表（项目维度）5月"/>
      <sheetName val="青城河谷一期"/>
      <sheetName val="青城河谷二期"/>
      <sheetName val="青城河谷三期"/>
      <sheetName val="花满庭二期南区"/>
      <sheetName val="金双楠一期"/>
      <sheetName val="金双楠二期"/>
      <sheetName val="COCO金沙二期"/>
      <sheetName val="COCO金沙三期"/>
      <sheetName val="COCO国际一期"/>
      <sheetName val="COCO国际二期"/>
      <sheetName val="东方天地"/>
      <sheetName val="东方天地学校"/>
      <sheetName val="锦绣香江一期二批次"/>
      <sheetName val="空港国际城七期"/>
      <sheetName val="乐彩城1号地"/>
      <sheetName val="乐彩城2号地"/>
      <sheetName val="乐彩城3号地"/>
      <sheetName val="乐彩城4号地"/>
      <sheetName val="邛崃COCO时代"/>
      <sheetName val="金悦府"/>
      <sheetName val="金悦派"/>
      <sheetName val="金悦城"/>
      <sheetName val="OMVI"/>
      <sheetName val="与11.04日版差异分析"/>
      <sheetName val="与12月31日版差异"/>
      <sheetName val="7月8日版本与11月4日版差异"/>
      <sheetName val="7月8日版与3月20日版差异"/>
      <sheetName val="新版差异分析"/>
      <sheetName val="户内改造费用"/>
      <sheetName val="概算02版工程量框算"/>
      <sheetName val="03版工程量框算"/>
      <sheetName val="3月21日方案量框算"/>
      <sheetName val="建造指标"/>
      <sheetName val="外墙石材"/>
      <sheetName val="外墙涂料"/>
      <sheetName val="外墙保温"/>
      <sheetName val="瓦屋面"/>
      <sheetName val="断热桥铝合金门窗"/>
      <sheetName val="地弹门"/>
      <sheetName val="轻钢雨棚"/>
      <sheetName val="外墙GRC线条"/>
      <sheetName val="材料明细表"/>
      <sheetName val="主要材料损耗表"/>
      <sheetName val="建筑指标表（原方案版）"/>
      <sheetName val="民用项目指标4.19"/>
      <sheetName val="差异分析表 (COCO时代拿地版与方案版)"/>
      <sheetName val="差异分析表 (COCO时代策划版与方案版) "/>
      <sheetName val="差异分析表 (弹子石与彩云府)"/>
      <sheetName val="面积差异分析表"/>
      <sheetName val="全周期汇总表（按可售面积）"/>
      <sheetName val="差异分析表 (C地块调整与原方案版) "/>
      <sheetName val="差异分析表-"/>
      <sheetName val="全周期汇总表 (按规划面积)"/>
      <sheetName val="建安工程费（ALL)"/>
      <sheetName val="建安工程费（临街商业）"/>
      <sheetName val="建安工程费（独栋商业）"/>
      <sheetName val="建安工程费（LOFT）"/>
      <sheetName val="附2、成本预算 (重庆蓝光·COCO时代项目-010）"/>
      <sheetName val="户型配比"/>
      <sheetName val="动态成本汇总表（B地块）"/>
      <sheetName val="动态明细"/>
      <sheetName val="材料调差汇总"/>
      <sheetName val="全周期汇总表每季度报送"/>
      <sheetName val="本次动态口径外说明"/>
      <sheetName val="COCO时代目标成本(全周期）"/>
      <sheetName val="COCO时代B目标成本(全周期）"/>
      <sheetName val="硬景工程"/>
      <sheetName val="水电安装"/>
      <sheetName val="软景工程"/>
      <sheetName val="分层面积表"/>
      <sheetName val="商业地块总指标"/>
      <sheetName val="学校指标"/>
      <sheetName val="小区绿地指标"/>
      <sheetName val="销售财务日报汇总②"/>
      <sheetName val="一览明细"/>
      <sheetName val="15年1月开发成本"/>
      <sheetName val="14年12月开发成本"/>
      <sheetName val="海悦城优化落地跟踪"/>
      <sheetName val="填写说明"/>
      <sheetName val="1-合同台账"/>
      <sheetName val="2-基础台帐"/>
      <sheetName val="（一单一结）"/>
      <sheetName val="签订互扣"/>
      <sheetName val="3-标底台账"/>
      <sheetName val="4-收方管理台账 (2)"/>
      <sheetName val="收方台帐（具有台帐编号）"/>
      <sheetName val="4-收方管理台账 (3)"/>
      <sheetName val="4-收方管理台账"/>
      <sheetName val="5-综合认价台账"/>
      <sheetName val="6-结算台账"/>
      <sheetName val="7-超目标成本台账"/>
      <sheetName val="8-预警台帐"/>
      <sheetName val="9-成本优化统计表"/>
      <sheetName val="10-无效成本统计表"/>
      <sheetName val="11-合同总价形成动态跟踪表"/>
      <sheetName val="未完成非标业务"/>
      <sheetName val="已完成非标业务"/>
      <sheetName val="营销合同"/>
      <sheetName val="8.1-动态跟踪表汇总"/>
      <sheetName val="01号都江堰建工"/>
      <sheetName val="02号海韵天成"/>
      <sheetName val="03号明珠电力"/>
      <sheetName val="06号创域艺术"/>
      <sheetName val="11号京都君益"/>
      <sheetName val="12号四川雅典"/>
      <sheetName val="14号郑树芬室内设计"/>
      <sheetName val="16号华宇建筑设计"/>
      <sheetName val="19号重庆联盛监理"/>
      <sheetName val="20号四川鸿翔"/>
      <sheetName val="26号皇家壹号"/>
      <sheetName val="30号纳森景观"/>
      <sheetName val="032万安"/>
      <sheetName val="五交化"/>
      <sheetName val="39号、40号雅典一标段"/>
      <sheetName val="42成都浦兴商贸"/>
      <sheetName val="纳森俱乐部景观"/>
      <sheetName val="非合同-灯具"/>
      <sheetName val="非合同-负控终端"/>
      <sheetName val="非合同-6月水费"/>
      <sheetName val="47号佩尔西设计"/>
      <sheetName val="048万安"/>
      <sheetName val="50创域艺术E1-E6精装设计"/>
      <sheetName val="054万安"/>
      <sheetName val="累计变更台帐"/>
      <sheetName val="单次变更费用表"/>
      <sheetName val="单次变更工程量表"/>
      <sheetName val="差异分析说明"/>
      <sheetName val="评审报告 "/>
      <sheetName val="模板综合单价"/>
      <sheetName val="工程量明细"/>
      <sheetName val="调差材料材料基价表"/>
      <sheetName val="材料价格确认表"/>
      <sheetName val="龙门吊、吊车"/>
      <sheetName val="临时设施费"/>
      <sheetName val="施工进度计划（140424提供）"/>
      <sheetName val="劳务工单价"/>
      <sheetName val="编码说明 "/>
      <sheetName val="与邛崃对比 (2)"/>
      <sheetName val="项目特殊成本"/>
      <sheetName val="成本优化表"/>
      <sheetName val="优化与方案差异"/>
      <sheetName val="各职能优化任务书 (2)"/>
      <sheetName val="优化比例"/>
      <sheetName val="成本指标 "/>
      <sheetName val="项目特殊成本 (2)"/>
      <sheetName val="各职能优化任务书"/>
      <sheetName val="与邛崃对比"/>
      <sheetName val="A03.05差异"/>
      <sheetName val="A02.04差异 "/>
      <sheetName val="版本修订说明"/>
      <sheetName val="现金流"/>
      <sheetName val="配置标准20131212"/>
      <sheetName val="各业态建面统计（暂定）"/>
      <sheetName val="项目对比"/>
      <sheetName val="填报流程说明"/>
      <sheetName val="成本编制指引"/>
      <sheetName val="表1 项目规划指标及收入计划"/>
      <sheetName val="表2 项目总目标成本表"/>
      <sheetName val="方案版合约规划"/>
      <sheetName val="表3 土地增值税表"/>
      <sheetName val="表4 增值税表"/>
      <sheetName val="表5 总投资计划及利润"/>
      <sheetName val="表6 分业态综合成本"/>
      <sheetName val="表7 分业态建安成本"/>
      <sheetName val="表8 成本公摊汇总表"/>
      <sheetName val="销售预测表"/>
      <sheetName val="成本付款表"/>
      <sheetName val="成就共享测算-周期"/>
      <sheetName val="成就共享测算-首年"/>
      <sheetName val="现金流-季"/>
      <sheetName val="现金流-年"/>
      <sheetName val="土地敏感性分析"/>
      <sheetName val="成本科目释义v2"/>
      <sheetName val="方案版目标成本审批表单 "/>
      <sheetName val="附件1 成本策划及责任成本落实"/>
      <sheetName val="附件2 建造标准及结构指标"/>
      <sheetName val="附件3 规划指标"/>
      <sheetName val="附件4 目标成本差异对比（方案版与投资版）"/>
      <sheetName val="附件5 目标成本差异对比（方案版与策划版）"/>
      <sheetName val="附件6 责任成本"/>
      <sheetName val="各截面长度"/>
      <sheetName val="H88清单编制"/>
      <sheetName val="25单位工程人材机汇总表"/>
      <sheetName val="25单位工程人材机汇总表2"/>
      <sheetName val="B3#楼措施汇总"/>
      <sheetName val="地面工程"/>
      <sheetName val="天棚工程"/>
      <sheetName val="雨水管网"/>
      <sheetName val="污水管网 "/>
      <sheetName val="块料名称"/>
      <sheetName val="板房区目标成本"/>
      <sheetName val="（附表4-1）工程任务书1"/>
      <sheetName val="工程材料"/>
      <sheetName val="资料"/>
      <sheetName val="非机动车道、车道"/>
      <sheetName val="分部分项工程量清单计价表"/>
      <sheetName val="WWMSSKZN"/>
      <sheetName val="建筑面积及脚手架"/>
      <sheetName val="铺贴砂浆分析表"/>
      <sheetName val="装饰部分"/>
      <sheetName val="J82A精"/>
      <sheetName val="N902豪"/>
      <sheetName val="弱电"/>
      <sheetName val="强电过路砼保护管 "/>
      <sheetName val="真石漆 （对数）"/>
      <sheetName val="单位汇总表"/>
      <sheetName val="A8独立基础 "/>
      <sheetName val="人行道"/>
      <sheetName val="一层柱砼C40"/>
      <sheetName val="清单封面"/>
      <sheetName val="计算表1"/>
      <sheetName val="详图"/>
      <sheetName val="总工程量计算"/>
      <sheetName val="打管桩"/>
      <sheetName val="压管桩"/>
      <sheetName val="砼灌注桩"/>
      <sheetName val="钻孔桩"/>
      <sheetName val="条形基础"/>
      <sheetName val="基梁"/>
      <sheetName val="梁、墙 (03,06)"/>
      <sheetName val="梁、墙(01)"/>
      <sheetName val="阳台雨蓬、挑檐天沟、栏板反檐"/>
      <sheetName val="门窗种类"/>
      <sheetName val="定型井"/>
      <sheetName val="分项汇总"/>
      <sheetName val="分部汇总"/>
      <sheetName val="计算式"/>
      <sheetName val="辅助功能"/>
      <sheetName val="分析"/>
      <sheetName val="周会"/>
      <sheetName val="开盘计划"/>
      <sheetName val="主体计划"/>
      <sheetName val="主体实际"/>
      <sheetName val="主体差异"/>
      <sheetName val="原始"/>
      <sheetName val="2003年3季度"/>
      <sheetName val="2003年4季度"/>
      <sheetName val="2004年2季度"/>
      <sheetName val="汇总表及手算计算格式 (2)"/>
      <sheetName val="建筑面积  "/>
      <sheetName val="　桩(根据桩纪录计算)"/>
      <sheetName val="　桩(根据桩纪录结合图纸计算) "/>
      <sheetName val="基础梁 "/>
      <sheetName val="三桩承台"/>
      <sheetName val="桩承台"/>
      <sheetName val="零星砼,砌体"/>
      <sheetName val="地下室防水计算式"/>
      <sheetName val="汇总表及手算计算格式"/>
      <sheetName val="结算封面"/>
      <sheetName val="结算造价汇总表"/>
      <sheetName val="结算书计价清单"/>
      <sheetName val="争议部分项目"/>
      <sheetName val="签证单明细汇总"/>
      <sheetName val="甲供材领用量 "/>
      <sheetName val="土建甲供材"/>
      <sheetName val="安装甲供材"/>
      <sheetName val="甲供材汇总"/>
      <sheetName val="总包管理费"/>
      <sheetName val="扣款索赔明细表"/>
      <sheetName val="材料调差（钢筋）"/>
      <sheetName val="材料调差（砼）"/>
      <sheetName val="材料调差表（面砖）"/>
      <sheetName val="材料供货明细表"/>
      <sheetName val="总包工程造价对比分析"/>
      <sheetName val="景观工程造价分析"/>
      <sheetName val="基础工程造价分析"/>
      <sheetName val="大堂、电梯厅、走道造价分析"/>
      <sheetName val="样板房造价分析"/>
      <sheetName val="结算注意事项完成登记表 "/>
      <sheetName val="编制说明（0#）"/>
      <sheetName val="汇总表(1#)"/>
      <sheetName val="措施费及规费(2#)"/>
      <sheetName val="土建装饰清单计价表(3#) "/>
      <sheetName val="土建装饰清单单价表(4#)"/>
      <sheetName val="安装清单计价表(5#)"/>
      <sheetName val="安装清单单价表(7#)"/>
      <sheetName val="室外排水清单计价表(6#)"/>
      <sheetName val="零星签证项目（8#）"/>
      <sheetName val="人工材料机械设备单价表（9#）"/>
      <sheetName val="甲定乙供材料表（10#）"/>
      <sheetName val="土建计价说明（11＃)"/>
      <sheetName val="钢筋分类明细"/>
      <sheetName val="砼分类明细"/>
      <sheetName val="技术"/>
      <sheetName val="经济"/>
      <sheetName val="经济分标段"/>
      <sheetName val="指标说明"/>
      <sheetName val="项目概况表"/>
      <sheetName val="规划指标明细表"/>
      <sheetName val="财务测算汇总表"/>
      <sheetName val="财务测算明细表"/>
      <sheetName val="目标成本（建安）汇总表"/>
      <sheetName val="目标成本（建安）汇总明细表"/>
      <sheetName val="建安成本对比分析表"/>
      <sheetName val="全期分摊配套原则明细表"/>
      <sheetName val="超高层50F（可售）"/>
      <sheetName val="临街商铺（可售）"/>
      <sheetName val="超高层50F （回迁）"/>
      <sheetName val="临街商铺 （回迁）"/>
      <sheetName val="配套会所"/>
      <sheetName val="配套幼儿园"/>
      <sheetName val="配套地下室车位"/>
      <sheetName val="超高档、高档对比"/>
      <sheetName val="含量指标"/>
      <sheetName val="景观指标"/>
      <sheetName val="1栋D户型"/>
      <sheetName val="1栋F户型"/>
      <sheetName val="4栋A户型"/>
      <sheetName val="4栋C户型"/>
      <sheetName val="1栋A首层住宅大堂"/>
      <sheetName val="1栋B首层住宅大堂"/>
      <sheetName val="2栋A首层住宅大堂"/>
      <sheetName val="3栋、4栋首层住宅大堂"/>
      <sheetName val="5栋首层住宅大堂"/>
      <sheetName val="土建"/>
      <sheetName val="工程量简表"/>
      <sheetName val="汇总清单"/>
      <sheetName val="已确定合同单价"/>
      <sheetName val="在施"/>
      <sheetName val="结算跟踪 (按照项目负责人划分年度任务)2016.02.27"/>
      <sheetName val="Macro5"/>
      <sheetName val="核对表-经营指标"/>
      <sheetName val="核对表-费用"/>
      <sheetName val="经营指标汇总表"/>
      <sheetName val="经营收支表"/>
      <sheetName val="经营利润表"/>
      <sheetName val="经营现金流表"/>
      <sheetName val="运营效率指标表"/>
      <sheetName val="中标项目明细表"/>
      <sheetName val="现金流预算汇总表"/>
      <sheetName val="毛利明细表"/>
      <sheetName val="合同应收款明细表"/>
      <sheetName val="结算明细表"/>
      <sheetName val="变更明细表"/>
      <sheetName val="工程损耗明细表"/>
      <sheetName val="劳务索赔明细表"/>
      <sheetName val="甲供甲指明细表"/>
      <sheetName val="劳务单价明细表"/>
      <sheetName val="费用分析表"/>
      <sheetName val="人效分析"/>
      <sheetName val="人效报表"/>
      <sheetName val="车辆价值计算表"/>
      <sheetName val="提足折旧"/>
      <sheetName val="其他应付款"/>
      <sheetName val="燃动"/>
      <sheetName val="材料明晰汇总"/>
      <sheetName val="T清单"/>
      <sheetName val="T报价明细表"/>
      <sheetName val="T含量表"/>
      <sheetName val="T工程量"/>
      <sheetName val="含量表A"/>
      <sheetName val="工程量对比汇总表 "/>
      <sheetName val="界面"/>
      <sheetName val="审前BS"/>
      <sheetName val="审前IN"/>
      <sheetName val="审前CF"/>
      <sheetName val="审前SE"/>
      <sheetName val="CF核对"/>
      <sheetName val="AJE"/>
      <sheetName val="RJE&amp;AJE CF"/>
      <sheetName val="TB BS"/>
      <sheetName val="TB IN&amp;CF&amp;SE"/>
      <sheetName val="审定数据"/>
      <sheetName val="审定BS"/>
      <sheetName val="审定CF"/>
      <sheetName val="审定SE"/>
      <sheetName val="审定减值"/>
      <sheetName val="汇率计算"/>
      <sheetName val="本期科目余额表"/>
      <sheetName val="资过表"/>
      <sheetName val="利过表"/>
      <sheetName val="利分表"/>
      <sheetName val="资产减值损失"/>
      <sheetName val="关联交易余额核对表 "/>
      <sheetName val="8月印度公司内部往来明细表"/>
      <sheetName val="内部往来明细表（调整汇兑损益7月参考表）"/>
      <sheetName val="其他应收款审定表"/>
      <sheetName val="坏账准备计算"/>
      <sheetName val="企业函证"/>
      <sheetName val="明细报总部"/>
      <sheetName val="Profile"/>
      <sheetName val="支票"/>
      <sheetName val="资金总表报总部"/>
      <sheetName val="阿联酋汇丰银行"/>
      <sheetName val="ADNOC离岸"/>
      <sheetName val="UAE渣打"/>
      <sheetName val="UAE渣打美金"/>
      <sheetName val="UAE,NBAD-阿联酋"/>
      <sheetName val="UAE工行-阿联酋"/>
      <sheetName val="阿布扎比工行境外账户（美元）"/>
      <sheetName val="阿布扎比工行境外户"/>
      <sheetName val="UAE现金"/>
      <sheetName val="沙特利雅得银行SAR"/>
      <sheetName val="沙特汇丰SAR"/>
      <sheetName val="沙特汇丰USD"/>
      <sheetName val="沙特现金 SAR"/>
      <sheetName val="沙特现金USD"/>
      <sheetName val="卡塔尔 多哈银行"/>
      <sheetName val="卡塔尔现金"/>
      <sheetName val="科威特 现金"/>
      <sheetName val="科威特汇丰KWD"/>
      <sheetName val="科威特美金"/>
      <sheetName val="回款-合同币-不打印"/>
      <sheetName val="欠款-不打印"/>
      <sheetName val="合并资产负债表 "/>
      <sheetName val="合并利润累计"/>
      <sheetName val="BoatTMP"/>
      <sheetName val="固定资产折旧测试"/>
      <sheetName val="2000年信托利润表汇总"/>
      <sheetName val="IBASE"/>
      <sheetName val="53230"/>
      <sheetName val="Repayment Summary"/>
      <sheetName val="98-200006"/>
      <sheetName val="YS02-02"/>
      <sheetName val="其他应付单位"/>
      <sheetName val="2002年关联方余额及交易"/>
      <sheetName val="PIT"/>
      <sheetName val="表5_7应交税费"/>
      <sheetName val="新的工作表"/>
      <sheetName val="新的工作表2"/>
      <sheetName val="新的工作表3"/>
      <sheetName val="新的工作表4"/>
      <sheetName val="费用明细表2014.09.27"/>
      <sheetName val="项目费用明细"/>
      <sheetName val="360Qex"/>
      <sheetName val="2.3月完成产值"/>
      <sheetName val="已竣未结"/>
      <sheetName val="11.24收款"/>
      <sheetName val="10月基础表"/>
      <sheetName val="1、年度预算与上年实际对比表-分系统（不填）"/>
      <sheetName val="2、年度预算与上年实际对比表-分费用类型"/>
      <sheetName val="3、2014年度费用预算与上年实际对比表-分部门"/>
      <sheetName val="4、费用预算明细表"/>
      <sheetName val="5、上年费用汇总表（分系统）"/>
      <sheetName val="6、上年费用明细表（14年实际）"/>
      <sheetName val="7、部门费用预算表"/>
      <sheetName val="附表1 预算科目分解表"/>
      <sheetName val="附表2 预算科目解释"/>
      <sheetName val="具体分析"/>
      <sheetName val="清单汇总表26"/>
      <sheetName val="清单1地上结构26"/>
      <sheetName val="清单2地上建筑26"/>
      <sheetName val="清单3电气26"/>
      <sheetName val="清单4给水26"/>
      <sheetName val="清单5排水26"/>
      <sheetName val="清单6采暖26"/>
      <sheetName val="清单7通风26"/>
      <sheetName val="清单8措施费26"/>
      <sheetName val="清单汇总表车库"/>
      <sheetName val="车库清单ck"/>
      <sheetName val="清单2措施费ck"/>
      <sheetName val="±0.00以下"/>
      <sheetName val="fj1点工及综合费率"/>
      <sheetName val="fj3主要材料表"/>
      <sheetName val="f4发包人供应"/>
      <sheetName val="f5发包人限定"/>
      <sheetName val="优化说明"/>
      <sheetName val="塔楼 "/>
      <sheetName val="裙楼"/>
      <sheetName val="项目管理表"/>
      <sheetName val="管理表11(初)"/>
      <sheetName val="嘉里塔楼工程量"/>
      <sheetName val="总表（不打印）"/>
      <sheetName val="单价分析"/>
      <sheetName val="List price"/>
      <sheetName val="详细材料汇总表"/>
      <sheetName val="材料费汇总表"/>
      <sheetName val="单元面积"/>
      <sheetName val="工程量计算式2#楼"/>
      <sheetName val="CLS"/>
      <sheetName val="买卖项目工程量清单"/>
      <sheetName val="页码引用"/>
      <sheetName val="工程量清单表"/>
      <sheetName val="成本汇总表"/>
      <sheetName val="10、裙楼框架铝合金通风百叶"/>
      <sheetName val="日记帐"/>
      <sheetName val="安装费拆分"/>
      <sheetName val="汇总透视"/>
      <sheetName val="项目明细"/>
      <sheetName val="透视"/>
      <sheetName val="分配明细"/>
      <sheetName val="按大区汇总"/>
      <sheetName val="校验分配比例"/>
      <sheetName val="个人汇总(透视)"/>
      <sheetName val="个人汇总(数值)"/>
      <sheetName val="计税区间"/>
      <sheetName val="计税测算"/>
      <sheetName val="项目月度现金流预算汇总表"/>
      <sheetName val="项目回款预算明细表"/>
      <sheetName val="材料用款预算明细"/>
      <sheetName val="材料付款方式预算表"/>
      <sheetName val="项目劳务预算明细表"/>
      <sheetName val="项目外协预算明细表"/>
      <sheetName val="项目其他用款预算明细表"/>
      <sheetName val="项目绩效考核表"/>
      <sheetName val="项目绩效考核分配明细表"/>
      <sheetName val="4、变更明细表"/>
      <sheetName val="5、已发生甲指甲供"/>
      <sheetName val="6、结算明细表"/>
      <sheetName val="7、工程损耗明细表"/>
      <sheetName val="变更统计"/>
      <sheetName val="损耗明细"/>
      <sheetName val="损耗汇总表"/>
      <sheetName val="吊篮"/>
      <sheetName val="责任认定表"/>
      <sheetName val="江湾城商务策划一期"/>
      <sheetName val="1成本汇总 "/>
      <sheetName val="2成本跟踪表"/>
      <sheetName val="3限额汇总"/>
      <sheetName val="4.1设计协调费"/>
      <sheetName val="4.2设计限额"/>
      <sheetName val="5采购限额"/>
      <sheetName val="6施工限额"/>
      <sheetName val="6.1施工明细"/>
      <sheetName val="6.2措施费明细"/>
      <sheetName val="7生产限额"/>
      <sheetName val="7.1生产明细"/>
      <sheetName val="8工程量对比表"/>
      <sheetName val="加权含量"/>
      <sheetName val="住宅01、07、08含量"/>
      <sheetName val="商业01、02材料含量"/>
      <sheetName val="月利润走势"/>
      <sheetName val="商业01工程量"/>
      <sheetName val="商业01工程量汇总"/>
      <sheetName val="商业02工程量"/>
      <sheetName val="商业02工程量汇总"/>
      <sheetName val="住宅01工程量"/>
      <sheetName val="住宅01工程量汇总"/>
      <sheetName val="住宅07、08工程量"/>
      <sheetName val="住宅07、08工程量汇总表"/>
      <sheetName val="Wait"/>
      <sheetName val="Info Sheet"/>
      <sheetName val="Database"/>
      <sheetName val="History"/>
      <sheetName val="JCT80"/>
      <sheetName val="Statement"/>
      <sheetName val="IFC84"/>
      <sheetName val="ManCont"/>
      <sheetName val="DesignBuild"/>
      <sheetName val="Info Dialog"/>
      <sheetName val="Val Details"/>
      <sheetName val="Val Figures"/>
      <sheetName val="ValsEntered"/>
      <sheetName val="EditSubs"/>
      <sheetName val="Defaults"/>
      <sheetName val="General Entry"/>
      <sheetName val="Data Entry"/>
      <sheetName val="Extract Data"/>
      <sheetName val="Navigation"/>
      <sheetName val="EditValuation"/>
      <sheetName val="Reconcile"/>
      <sheetName val="Printing"/>
      <sheetName val="总价（成本）"/>
      <sheetName val="措施项目"/>
      <sheetName val="成本单价表"/>
      <sheetName val="成本单价明细 "/>
      <sheetName val="利润分析表"/>
      <sheetName val="1、中标明细表"/>
      <sheetName val="2、预计发生甲指甲供表"/>
      <sheetName val="费用大类对应关系表-不在SAP体现"/>
      <sheetName val="项目汇总清单"/>
      <sheetName val="项目经营利润表"/>
      <sheetName val="项目成本汇总明细表"/>
      <sheetName val="1-材料费"/>
      <sheetName val="2-制造费"/>
      <sheetName val="3-运输费"/>
      <sheetName val="4-外协分包费"/>
      <sheetName val="5-劳务费"/>
      <sheetName val="6-劳务关联费"/>
      <sheetName val="7-措施费"/>
      <sheetName val="8-现场管理费"/>
      <sheetName val="9-总包配合费"/>
      <sheetName val="10-试验费"/>
      <sheetName val="11-其他费"/>
      <sheetName val="12-售前销售费用及大额费用"/>
      <sheetName val="13-项目部费用"/>
      <sheetName val="14-施工设计费"/>
      <sheetName val="15-财务费用（利息）"/>
      <sheetName val="16-废料净收入"/>
      <sheetName val="cert-me"/>
      <sheetName val="summary-me"/>
      <sheetName val="Accum_Total-me"/>
      <sheetName val="cover-out"/>
      <sheetName val="cover-payment"/>
      <sheetName val="Preliminaries"/>
      <sheetName val="AC"/>
      <sheetName val="PD"/>
      <sheetName val="背景"/>
      <sheetName val="B1SUM"/>
      <sheetName val="B3"/>
      <sheetName val="B3SUM"/>
      <sheetName val="G2"/>
      <sheetName val="H1H3"/>
      <sheetName val="电气图纸目录"/>
      <sheetName val="暖通图纸目录"/>
      <sheetName val="疑问卷"/>
      <sheetName val="Ⅲ标段"/>
      <sheetName val="BQ3.1"/>
      <sheetName val="给排水系统追加项目（3.1）"/>
      <sheetName val="BQ3.2 "/>
      <sheetName val="电气系统追加项目(3.2)"/>
      <sheetName val="BQ3SUM  "/>
      <sheetName val="计日工及参考单价表"/>
      <sheetName val="主要材料设备选择一览表"/>
      <sheetName val="圖表"/>
      <sheetName val="目錄"/>
      <sheetName val="COOLER"/>
      <sheetName val="FAN."/>
      <sheetName val="前置"/>
      <sheetName val="塞銅."/>
      <sheetName val="焊接."/>
      <sheetName val="H.S."/>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主要材料设备选择一览表 (2)"/>
      <sheetName val="精装修工程"/>
      <sheetName val="Budget"/>
      <sheetName val="C"/>
      <sheetName val="D"/>
      <sheetName val="GuestRm"/>
      <sheetName val="F"/>
      <sheetName val="G"/>
      <sheetName val="H"/>
      <sheetName val="J"/>
      <sheetName val="M"/>
      <sheetName val="K-L,N-R"/>
      <sheetName val="HEOS"/>
      <sheetName val="Tax"/>
      <sheetName val="RoomMix"/>
      <sheetName val="Breakdown"/>
      <sheetName val="Distr. of Unit Type"/>
      <sheetName val="Distr. of Trade (by Area)"/>
      <sheetName val="Distr. of Trade (by No.)"/>
      <sheetName val="Category"/>
      <sheetName val="evaluate工程量"/>
      <sheetName val="商务策划（首版）"/>
      <sheetName val="策划利润来源分析"/>
      <sheetName val="材料限额表"/>
      <sheetName val="运输费汇总"/>
      <sheetName val="劳务费汇总"/>
      <sheetName val="加工费汇总"/>
      <sheetName val="合价"/>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其它项目清单（10）"/>
      <sheetName val="Communs &amp; coefficients"/>
      <sheetName val="总说明"/>
      <sheetName val="计算规则说明"/>
      <sheetName val="投标报价汇总表 "/>
      <sheetName val="分部分项工程量清单(招标人提供部分)"/>
      <sheetName val="0-新成本组成"/>
      <sheetName val="分部分项工程量清单(自算部分) "/>
      <sheetName val="制造加工费"/>
      <sheetName val="分部分项工程量清单（投标人自复核增减部分）"/>
      <sheetName val="裙楼工程量"/>
      <sheetName val="塔楼工程量"/>
      <sheetName val="屋顶钢结构"/>
      <sheetName val="月度汇总"/>
      <sheetName val="季度清欠会议资料"/>
      <sheetName val="附件8-（在施 收尾 验收未上报 正在结算中跟踪表）"/>
      <sheetName val="附件9-（已结算工程跟踪表）"/>
      <sheetName val="填写样板 "/>
      <sheetName val="B1-1清单内装修"/>
      <sheetName val="B1-3清单内装修"/>
      <sheetName val="B1-3清单外装修"/>
      <sheetName val="B1-4清单内装修"/>
      <sheetName val="B1-4清单外装修"/>
      <sheetName val="B1-1清单内安装"/>
      <sheetName val="B1-1清单外安装 "/>
      <sheetName val="B1-3清单内安装"/>
      <sheetName val="B1-3清单外安装 "/>
      <sheetName val="B1-4清单内安装"/>
      <sheetName val="B1-4清单外安装"/>
      <sheetName val="措施费报价"/>
      <sheetName val="基本措施费1"/>
      <sheetName val="II标段汇总表"/>
      <sheetName val="基本措施费"/>
      <sheetName val="I标汇总表"/>
      <sheetName val="报价细目表"/>
      <sheetName val="材料报价表"/>
      <sheetName val="装饰工程1.1"/>
      <sheetName val="安装工程1.2"/>
      <sheetName val="WD-02实木复合地板"/>
      <sheetName val="ST-01石材地面门槛"/>
      <sheetName val="ST-02石材地面走线（20mm宽）"/>
      <sheetName val="ST-02石材地面走线（60mm宽）"/>
      <sheetName val="ST-03石材地面走线（60mm宽）"/>
      <sheetName val="ST-03石材地面走线（20mm宽）"/>
      <sheetName val="ST-01石材窗台板"/>
      <sheetName val="ST-01石材置物搁板"/>
      <sheetName val="ST-01大理石台面"/>
      <sheetName val="ST-01大理石顶板"/>
      <sheetName val="ST-01玻璃隔断挡水条"/>
      <sheetName val="ST-01大理石封板"/>
      <sheetName val=" ST-01大理石线条（JX-07  )"/>
      <sheetName val="地砖斜拼地面（CT-01，CT-02）"/>
      <sheetName val="CT-01地砖地面"/>
      <sheetName val="CT-04地砖地面"/>
      <sheetName val="CT-01防滑砖地面"/>
      <sheetName val="CT-04防滑砖地面"/>
      <sheetName val="CT-04墙砖踢脚线（100mm高）"/>
      <sheetName val="CT-01墙砖墙面"/>
      <sheetName val="CT-03墙砖墙面"/>
      <sheetName val="墙地面防水（JS防水）"/>
      <sheetName val="墙地面防水（JS防水、细石混凝土找平）"/>
      <sheetName val="管道井粉刷"/>
      <sheetName val="PT-01天棚原顶乳胶漆"/>
      <sheetName val="PT-01天棚原顶薄层灰泥乳胶漆"/>
      <sheetName val="PT-01天棚吊顶（平面）"/>
      <sheetName val="PT-01天棚吊顶（立面）"/>
      <sheetName val="PT-02天棚原顶防潮乳胶漆"/>
      <sheetName val="PT-02天棚吊顶"/>
      <sheetName val="AL-01铝扣板吊顶"/>
      <sheetName val="JX-01石膏线条"/>
      <sheetName val="JX-01a石膏线条"/>
      <sheetName val="JX-01b石膏线条"/>
      <sheetName val="JX-02石膏线条"/>
      <sheetName val="JX-06石膏线条（防潮）"/>
      <sheetName val="JX-04木饰面踢脚线"/>
      <sheetName val="JX-03木饰面门线条（L型）"/>
      <sheetName val="JX-03木饰面门线条（U型）"/>
      <sheetName val="JX-03木线条"/>
      <sheetName val="JX-05木线条"/>
      <sheetName val="ABS空调风口"/>
      <sheetName val="WD-01木饰面"/>
      <sheetName val="WP-01墙纸"/>
      <sheetName val="WP-01a墙纸"/>
      <sheetName val="WP-02墙纸"/>
      <sheetName val="WP-02a墙纸"/>
      <sheetName val="WP-03墙纸"/>
      <sheetName val="WP-04墙纸"/>
      <sheetName val="UPH硬包"/>
      <sheetName val="GL-01镜面玻璃"/>
      <sheetName val="WD-01厨房移门"/>
      <sheetName val="WD-01木饰面门扇"/>
      <sheetName val="WD-01台盆柜体（1180）"/>
      <sheetName val="轻质砌块隔墙（管道井砌筑）"/>
      <sheetName val="电热毛巾架（主材甲供）"/>
      <sheetName val="厕纸架（主材甲供）"/>
      <sheetName val="GL-02玻璃隔断"/>
      <sheetName val="洗脸盆（主材甲供）"/>
      <sheetName val="阳台台盆（主材甲供）"/>
      <sheetName val="坐便器（主材甲供）"/>
      <sheetName val="热水器"/>
      <sheetName val="淋浴器（主材甲供）"/>
      <sheetName val="浴缸"/>
      <sheetName val="洗衣机龙头（主材甲供）"/>
      <sheetName val="地漏"/>
      <sheetName val="洗衣机地漏"/>
      <sheetName val="PP-R冷水管De32"/>
      <sheetName val="PP-R冷水管De25"/>
      <sheetName val="PP-R冷水管De20"/>
      <sheetName val="PP-R热水管De25"/>
      <sheetName val="防露保温"/>
      <sheetName val="热水管保温"/>
      <sheetName val="二二眼插座"/>
      <sheetName val="五孔插座"/>
      <sheetName val="防水二三级插座"/>
      <sheetName val="单项三级插座"/>
      <sheetName val="单相三级带USB接口插座"/>
      <sheetName val="单联开关"/>
      <sheetName val="单联双控开关"/>
      <sheetName val="双联双控开关"/>
      <sheetName val="三联单控开关"/>
      <sheetName val="单联信息插口"/>
      <sheetName val="双联信息插口"/>
      <sheetName val="浴霸开关"/>
      <sheetName val="吸顶灯"/>
      <sheetName val="嵌入式筒灯"/>
      <sheetName val="高效筒灯"/>
      <sheetName val="防雾筒灯"/>
      <sheetName val="柜底灯"/>
      <sheetName val="射灯"/>
      <sheetName val="荧光灯带"/>
      <sheetName val="装饰吊灯"/>
      <sheetName val="HTVV电气配线"/>
      <sheetName val="UTP电气配线"/>
      <sheetName val="BV-2.5电气配线"/>
      <sheetName val="BV-4电气配线"/>
      <sheetName val="BV-6电气配线"/>
      <sheetName val="天花包梁"/>
      <sheetName val="单项二三眼带开关插座"/>
      <sheetName val="双联单控开关"/>
      <sheetName val="浴霸"/>
      <sheetName val="主材材料表"/>
      <sheetName val="II-2 "/>
      <sheetName val="Z8"/>
      <sheetName val="Z2"/>
      <sheetName val="Z1"/>
      <sheetName val="单价偏高"/>
      <sheetName val="单价分析表1"/>
      <sheetName val="129"/>
      <sheetName val="162"/>
      <sheetName val="163"/>
      <sheetName val="169"/>
      <sheetName val="210"/>
      <sheetName val="报价以此填写"/>
      <sheetName val="S2.1"/>
      <sheetName val="S2.1SUN"/>
      <sheetName val="S3.1"/>
      <sheetName val="S3.1SUM"/>
      <sheetName val="AP1"/>
      <sheetName val="AP1SUM"/>
      <sheetName val="AP2"/>
      <sheetName val="AP2SUM "/>
      <sheetName val="OP1"/>
      <sheetName val="OP1SUM"/>
      <sheetName val="主要材料表"/>
      <sheetName val="报价调整草稿部分"/>
      <sheetName val="91"/>
      <sheetName val="94"/>
      <sheetName val="单价分析表2"/>
      <sheetName val="120"/>
      <sheetName val="121"/>
      <sheetName val="122"/>
      <sheetName val="123"/>
      <sheetName val="124"/>
      <sheetName val="125"/>
      <sheetName val="126"/>
      <sheetName val="127"/>
      <sheetName val="128"/>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4"/>
      <sheetName val="165"/>
      <sheetName val="166"/>
      <sheetName val="167"/>
      <sheetName val="168"/>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X1 (2)"/>
      <sheetName val="X2 (2)"/>
      <sheetName val="X3 (2)"/>
      <sheetName val="工程量计算 (标准层分项)"/>
      <sheetName val="工程量计算 (裙楼分项)"/>
      <sheetName val="工程量计算 (屋顶分项)"/>
      <sheetName val="工程量计算 (留底)"/>
      <sheetName val="工程量清单 "/>
      <sheetName val="5.工程量计算稿-D1 (甲方）"/>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3-1清单"/>
      <sheetName val="3-2清单"/>
      <sheetName val="3-1单价"/>
      <sheetName val="3-2单价"/>
      <sheetName val="門窗工程"/>
      <sheetName val="門窗分"/>
      <sheetName val="BasicUT"/>
      <sheetName val="門窗分 (2)"/>
      <sheetName val="8521"/>
      <sheetName val="分部分项工程量清单计价表1"/>
      <sheetName val="清单 1 (2)"/>
      <sheetName val="工程量计算明细表 "/>
      <sheetName val="工程量计算书 (2)"/>
      <sheetName val="4.10措施费项目清턀ᆲ԰"/>
      <sheetName val="2006.12 (2)"/>
      <sheetName val="2006.12"/>
      <sheetName val="2006年10月"/>
      <sheetName val="代码表"/>
      <sheetName val="工商税收"/>
      <sheetName val="GDP"/>
      <sheetName val="计算稿封面"/>
      <sheetName val="五金"/>
      <sheetName val="地上结构重计量争议汇总表"/>
      <sheetName val="地下结构重计量争议汇总表"/>
      <sheetName val="二层"/>
      <sheetName val="_x005f_x005f_x005f_x005f_x005f_x005f_x005f_x005f_"/>
      <sheetName val="固化库"/>
      <sheetName val="4.3.1物料损耗率"/>
      <sheetName val="月计划"/>
      <sheetName val="防水工程"/>
      <sheetName val="强电清单"/>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工程量计算式"/>
      <sheetName val="剖面斜边展开长度"/>
      <sheetName val="数据来源"/>
      <sheetName val="本年收入合计"/>
      <sheetName val="西2#公寓楼精装修 "/>
      <sheetName val="清单-装饰部分"/>
      <sheetName val="清单-装饰部分 (2)"/>
      <sheetName val="清单-安装部分"/>
      <sheetName val="装饰措施费明细表"/>
      <sheetName val="装饰规费明细表"/>
      <sheetName val="主要装饰材料价格表"/>
      <sheetName val="主要安装材料价格表"/>
      <sheetName val="洁具品牌型号及安装材料品牌"/>
      <sheetName val="限定品牌及封样材料清单 "/>
      <sheetName val="技术经济指标"/>
      <sheetName val="管理成本"/>
      <sheetName val="措施成本"/>
      <sheetName val="规费成本"/>
      <sheetName val="面积计算"/>
      <sheetName val="概况"/>
      <sheetName val="项目投资收益分析表"/>
      <sheetName val="项目运作表"/>
      <sheetName val="项目成本测算表（汇总）"/>
      <sheetName val="项目成本测算表（高层住宅）"/>
      <sheetName val="项目成本测算表（政策房）"/>
      <sheetName val="项目成本测算表（商住叠墅）"/>
      <sheetName val="项目成本测算表（平层公寓）"/>
      <sheetName val="项目成本测算表（商业）"/>
      <sheetName val="项目成本测算表（配套服务）"/>
      <sheetName val="项目成本测算表（教育）"/>
      <sheetName val="项目成本测算表（医疗卫生）"/>
      <sheetName val="项目成本测算表（地下）"/>
      <sheetName val="租售成本"/>
      <sheetName val="税费"/>
      <sheetName val="动态销售收入"/>
      <sheetName val="开发完成增值税"/>
      <sheetName val="开发间接费测算表"/>
      <sheetName val="盈亏平衡"/>
      <sheetName val="自持部分收益"/>
      <sheetName val="2015.8.25总指标"/>
      <sheetName val="一期指标"/>
      <sheetName val="二期指标"/>
      <sheetName val="三期指标"/>
      <sheetName val="四期指标"/>
      <sheetName val="售楼处及样板间建造标准"/>
      <sheetName val="项目利润测算（施工图版）"/>
      <sheetName val="项目利润测算（定位）"/>
      <sheetName val="土地款分摊"/>
      <sheetName val="弱电系统测算"/>
      <sheetName val="4期建安测算 "/>
      <sheetName val="3期建安测算"/>
      <sheetName val="2期建安测算"/>
      <sheetName val="1期建安测算(不含售楼处) "/>
      <sheetName val="建安分产品对比表3 (四期也为商业)4"/>
      <sheetName val="样板间及售楼处分摊"/>
      <sheetName val="售楼处及样板间建安测算"/>
      <sheetName val="售楼处及样板间非建安测算"/>
      <sheetName val="示范区景观测算汇总表10.05"/>
      <sheetName val="景观测算"/>
      <sheetName val="总成本差异对比表3"/>
      <sheetName val="建安成本对比表2"/>
      <sheetName val="总成本分期对比表1"/>
      <sheetName val="一至四期汇总"/>
      <sheetName val="单体综合成本汇总"/>
      <sheetName val="四期成本汇总"/>
      <sheetName val="三期成本汇总"/>
      <sheetName val="二期成本汇总"/>
      <sheetName val="一期成本汇总9.23"/>
      <sheetName val="电梯测算"/>
      <sheetName val="营销管理财务费用测算"/>
      <sheetName val="售楼处及样板间指标"/>
      <sheetName val="售楼处及样板间成本汇总"/>
      <sheetName val="项目投资收益分析表（定位）"/>
      <sheetName val="成本汇总表（定位）"/>
      <sheetName val="基坑支护测算"/>
      <sheetName val="公共区域装修测算"/>
      <sheetName val="项目投资计划表"/>
      <sheetName val="合约规划及分判"/>
      <sheetName val="土地成交单价"/>
      <sheetName val="报成本部"/>
      <sheetName val="开发成本"/>
      <sheetName val="土地增值税-商品房"/>
      <sheetName val="土地增值税-限价房"/>
      <sheetName val="利润"/>
      <sheetName val="2015.5-2016.4资金计划"/>
      <sheetName val="正宇5.15"/>
      <sheetName val="金长安5.15"/>
      <sheetName val="钢结构人工费"/>
      <sheetName val="±0以上土建"/>
      <sheetName val="±0以下土建"/>
      <sheetName val="二次装修"/>
      <sheetName val="一层地坪"/>
      <sheetName val="变电室二"/>
      <sheetName val="门卫三"/>
      <sheetName val="门卫四"/>
      <sheetName val="水泵房二"/>
      <sheetName val="钢结构和门窗（门窗甲方工程量）"/>
      <sheetName val="钢结构主材"/>
      <sheetName val="市政合并"/>
      <sheetName val="汇总表 （甲方工程量）"/>
      <sheetName val="人工费"/>
      <sheetName val="材料费"/>
      <sheetName val="模板核价（改甲方工程量）"/>
      <sheetName val="措施费（改甲方工程量）"/>
      <sheetName val="（甲方工程量）指标表"/>
      <sheetName val="安装综合单价分析表 "/>
      <sheetName val="基坑支护降水计价表"/>
      <sheetName val="基坑支护降水单价分析表"/>
      <sheetName val="1封面"/>
      <sheetName val="2门窗计价调价规则"/>
      <sheetName val="3报价汇总表 "/>
      <sheetName val="4报价清单"/>
      <sheetName val="型材及米重表"/>
      <sheetName val="5 塑钢窗单价分析"/>
      <sheetName val="6塑钢门单价分析表"/>
      <sheetName val="7格栅单价分析"/>
      <sheetName val="8百叶单价分析"/>
      <sheetName val="9护栏单价分析"/>
      <sheetName val="10阳台栏杆单价分析"/>
      <sheetName val="11避难层栏杆单价分析"/>
      <sheetName val="12型材"/>
      <sheetName val="13玻璃"/>
      <sheetName val="14五金配件"/>
      <sheetName val="15钢材 "/>
      <sheetName val="16甲定材料品牌"/>
      <sheetName val="辅材表"/>
      <sheetName val="取费"/>
      <sheetName val="BND"/>
      <sheetName val="직간접종합"/>
      <sheetName val="직접직인원"/>
      <sheetName val="간접직"/>
      <sheetName val="표지"/>
      <sheetName val="FUEL FILLER"/>
      <sheetName val="主材表 (2)"/>
      <sheetName val="门窗百叶清单（二标段）"/>
      <sheetName val="栏杆清单（二标段）"/>
      <sheetName val="3#6#10#11#楼门窗明细表"/>
      <sheetName val="10#11#楼附属商业门窗明细"/>
      <sheetName val="百叶明细"/>
      <sheetName val="报价说明1"/>
      <sheetName val="型材"/>
      <sheetName val="五金配件"/>
      <sheetName val="取费表"/>
      <sheetName val="门窗综合单价分析表"/>
      <sheetName val="百叶综合单价分析表"/>
      <sheetName val="栏杆综合单价分析表"/>
      <sheetName val="外墙工程量"/>
      <sheetName val="外墙GRC、EPS工程"/>
      <sheetName val="线条工程量 "/>
      <sheetName val="砖砌体、钢筋砼、模板工程"/>
      <sheetName val="楼地面、天棚、内墙"/>
      <sheetName val="栏杆工程"/>
      <sheetName val="钢筋工程"/>
      <sheetName val="BQ2（前言）"/>
      <sheetName val="BQ2-SUM"/>
      <sheetName val="1#楼基础"/>
      <sheetName val="2#楼基础"/>
      <sheetName val="3#楼基础"/>
      <sheetName val="4#楼基础"/>
      <sheetName val="5#楼基础"/>
      <sheetName val="6#楼基础"/>
      <sheetName val="7#楼基础"/>
      <sheetName val="8#楼基础"/>
      <sheetName val="9#楼基础"/>
      <sheetName val="10#楼基础"/>
      <sheetName val="11#楼基础"/>
      <sheetName val="12#楼基础"/>
      <sheetName val="13#楼基础"/>
      <sheetName val="14#楼基础"/>
      <sheetName val="15#楼基础"/>
      <sheetName val="16#楼基础"/>
      <sheetName val="高层区车库一标段"/>
      <sheetName val="高层区车库二标段"/>
      <sheetName val="BQ2.1 独立小车库A "/>
      <sheetName val="BQ2.1 独立小车库B"/>
      <sheetName val="BQ2.1 独立小车库C"/>
      <sheetName val="BQ2.1 独立小车库D"/>
      <sheetName val="BQ2.2 土方一标段"/>
      <sheetName val="BQ2.2 土方二标段"/>
      <sheetName val="指标"/>
      <sheetName val="苗木报价"/>
      <sheetName val="甲供"/>
      <sheetName val="清单土建"/>
      <sheetName val="清单水电"/>
      <sheetName val="硬质"/>
      <sheetName val="软质"/>
      <sheetName val="安装"/>
      <sheetName val="results"/>
      <sheetName val="主体结构汇总表"/>
      <sheetName val="主体结构构件分析表"/>
      <sheetName val="二次结构汇总表"/>
      <sheetName val="二次结构构件分析表"/>
      <sheetName val="装修指标分析表"/>
      <sheetName val="Grand Summary"/>
      <sheetName val="GCFA &amp; Ele."/>
      <sheetName val="Staircase Qty."/>
      <sheetName val="Fl. &amp; Ceil. Fin. Qty."/>
      <sheetName val="Fl. &amp; Ceil. Fin. Qty.(Build-up)"/>
      <sheetName val="Wl. Fin.(Build-up)"/>
      <sheetName val="Ext. Fin."/>
      <sheetName val="Int. Part. &amp; Dr."/>
      <sheetName val="San. Fit."/>
      <sheetName val="外墙装饰线"/>
      <sheetName val="外墙面砖"/>
      <sheetName val="外墙喷涂"/>
      <sheetName val="表格"/>
      <sheetName val="室内装饰"/>
      <sheetName val="室内汇总"/>
      <sheetName val="工程量计算表"/>
      <sheetName val="钢结构计算"/>
      <sheetName val="道路土方"/>
      <sheetName val="雨水土方 "/>
      <sheetName val="给水土方"/>
      <sheetName val="污水土方"/>
      <sheetName val="护坡"/>
      <sheetName val="土方计算表说明"/>
      <sheetName val="IYNPPN"/>
      <sheetName val="室内装饰部分"/>
      <sheetName val="室内安装部分"/>
      <sheetName val="阳台安装部分"/>
      <sheetName val="阳台装饰部分"/>
      <sheetName val="主材报价表"/>
      <sheetName val="门分析表"/>
      <sheetName val="工人分析表"/>
      <sheetName val="工人分析表 (2)"/>
      <sheetName val="核心区域安装"/>
      <sheetName val="非核心区域安装"/>
      <sheetName val="签证明细汇总表"/>
      <sheetName val="AFL-B009－精装修"/>
      <sheetName val="AFL-B011－精装修"/>
      <sheetName val="AFL-B012－精装修"/>
      <sheetName val="AFL-B013－机电"/>
      <sheetName val="AFL-B014－机电"/>
      <sheetName val="AFL-B016-精装修"/>
      <sheetName val="AFL-B022－精装修"/>
      <sheetName val="AFL-B023－精装修"/>
      <sheetName val="AFL-B025—机电"/>
      <sheetName val="AFL-B027-机电"/>
      <sheetName val="AFL-B029-机电"/>
      <sheetName val="AFL-B031-精装修"/>
      <sheetName val="AFL-B032-精装修"/>
      <sheetName val="AFL-B034-精装修"/>
      <sheetName val="AFL-B034-机电"/>
      <sheetName val="AFL-B035-机电"/>
      <sheetName val="AFL-B036-机电"/>
      <sheetName val="AFL-B038-机电"/>
      <sheetName val="AFL-B040-机电"/>
      <sheetName val="AFL-B044-机电"/>
      <sheetName val="开户行"/>
      <sheetName val="中国银行"/>
      <sheetName val="中国工商银行"/>
      <sheetName val="中国建设银行"/>
      <sheetName val="中国交通银行"/>
      <sheetName val="银行存款日记账汇总表"/>
      <sheetName val="装饰清单报价"/>
      <sheetName val="11栋首层安装"/>
      <sheetName val="11栋首层安装变更"/>
      <sheetName val="21栋3层安装"/>
      <sheetName val="南北大门安装部分"/>
      <sheetName val="其他费用"/>
      <sheetName val="主材差异分析表"/>
      <sheetName val="工程计算项目列表"/>
      <sheetName val="作法及图集选用表"/>
      <sheetName val="使用说明"/>
      <sheetName val="常用辅助资料"/>
      <sheetName val="甲供料表"/>
      <sheetName val="承台(木模)"/>
      <sheetName val="砖墙"/>
      <sheetName val="阳台安装部分 "/>
      <sheetName val="新版"/>
      <sheetName val="旧版"/>
      <sheetName val="时代廊桥花园23栋给排水工程"/>
      <sheetName val="数据汇总"/>
      <sheetName val="工程量清单（佛山战略价）"/>
      <sheetName val="2#公寓大堂"/>
      <sheetName val="3#公寓大堂"/>
      <sheetName val="标准层A户型"/>
      <sheetName val="标准层B户型"/>
      <sheetName val="标准层C户型"/>
      <sheetName val="标准层D户型"/>
      <sheetName val="公共走道部分"/>
      <sheetName val="地下室电梯厅"/>
      <sheetName val="2#、3#地下室电梯厅"/>
      <sheetName val="编辑说明"/>
      <sheetName val="园建"/>
      <sheetName val="游泳池统计表"/>
      <sheetName val="部品"/>
      <sheetName val="金域蓝湾南区园林工程(水电)"/>
      <sheetName val="万科园建统一做法"/>
      <sheetName val="面积计算表"/>
      <sheetName val="园建计算表1梁工"/>
      <sheetName val="园建计算表2龚工)"/>
      <sheetName val="保安亭"/>
      <sheetName val="更衣室"/>
      <sheetName val="综合单价汇总表"/>
      <sheetName val="成本汇总 "/>
      <sheetName val="车库"/>
      <sheetName val="单方成本测算(帐面)"/>
      <sheetName val="成本结转表(IFRS)"/>
      <sheetName val="组团面积"/>
      <sheetName val="套数"/>
      <sheetName val="总指标"/>
      <sheetName val="2004年"/>
      <sheetName val="2006年"/>
      <sheetName val="2005年"/>
      <sheetName val="资本化利息分配表"/>
      <sheetName val="定额测试表单"/>
      <sheetName val="一级目录及编码"/>
      <sheetName val="二级目录及编码"/>
      <sheetName val="三级目录及编码"/>
      <sheetName val="二级、三级目录表"/>
      <sheetName val="清单数据库"/>
      <sheetName val="人工消耗量"/>
      <sheetName val="辅材消耗量(平面）"/>
      <sheetName val="辅材消耗量(立面）"/>
      <sheetName val="辅材单价（平面）"/>
      <sheetName val="辅材单价（立面）"/>
      <sheetName val="主材损耗率"/>
      <sheetName val="工种单价表"/>
      <sheetName val="预算封面一标"/>
      <sheetName val="汇总表预算用一标"/>
      <sheetName val="编制说明1"/>
      <sheetName val="非甲供1"/>
      <sheetName val="甲供1"/>
      <sheetName val="甲供2"/>
      <sheetName val="甲供3"/>
      <sheetName val="编制说明2标"/>
      <sheetName val="汇总表预算用二标"/>
      <sheetName val="预算封面二标"/>
      <sheetName val="编制说明3标 "/>
      <sheetName val="预算封面3标 "/>
      <sheetName val="汇总表预算用3标 "/>
      <sheetName val="累计至3月"/>
      <sheetName val="4月发生"/>
      <sheetName val="累计至4月"/>
      <sheetName val="4期门窗表"/>
      <sheetName val="4期分析表"/>
      <sheetName val="4期对内预算表"/>
      <sheetName val="水悦龙湾汇总表"/>
      <sheetName val="佛山公司（指令单）"/>
      <sheetName val="佛山公司（设计变更）"/>
      <sheetName val="佛山公司（装修）"/>
      <sheetName val="佛山公司（园林） "/>
      <sheetName val="分类汇总表"/>
      <sheetName val="分类汇总表 （按权限）"/>
      <sheetName val="合同范围内争议金额"/>
      <sheetName val="（指令)"/>
      <sheetName val="（设计变更）"/>
      <sheetName val="装修（指令) "/>
      <sheetName val="装修(设计变更）"/>
      <sheetName val="景观（指令) "/>
      <sheetName val="景观（设计变更）"/>
      <sheetName val="土方（指令)"/>
      <sheetName val="桩基（指令) "/>
      <sheetName val="桩基（设计变更）"/>
      <sheetName val="涂料（指令)"/>
      <sheetName val="涂料（设计变更）"/>
      <sheetName val="铝合金门窗（指令) "/>
      <sheetName val="铝合金门窗（设计变更）"/>
      <sheetName val="外墙石材（指令) "/>
      <sheetName val="外墙石材（设计变更）"/>
      <sheetName val="零星工程（指令)"/>
      <sheetName val="石材大板计费表"/>
      <sheetName val="仿形线条分析表"/>
      <sheetName val="拼接单价分析对比"/>
      <sheetName val="二次加工费"/>
      <sheetName val="商业地块-清单"/>
      <sheetName val="石材价格分析"/>
      <sheetName val="仿形线条价格分析"/>
      <sheetName val="大面干挂施工费"/>
      <sheetName val="线条施工费"/>
      <sheetName val="湿贴平面施工费"/>
      <sheetName val="湿贴线条施工费 "/>
      <sheetName val="钢材分析表"/>
      <sheetName val="镀锌钢材"/>
      <sheetName val="消防门综合价格"/>
      <sheetName val="消防门干挂施工费"/>
      <sheetName val="消防门镀锌钢材"/>
      <sheetName val="石材价格表"/>
      <sheetName val="int-wall"/>
      <sheetName val="C户型"/>
      <sheetName val="C+C户型"/>
      <sheetName val="首层大堂二"/>
      <sheetName val="6层电梯厅及公共区域"/>
      <sheetName val="报价表"/>
      <sheetName val="分部分项工程量清单报价表(2#塔楼)"/>
      <sheetName val="工程量统计表"/>
      <sheetName val="地下室(土建)"/>
      <sheetName val="地上部分(土建)"/>
      <sheetName val="安装综合单价分析"/>
      <sheetName val="地下室（安装）"/>
      <sheetName val="地上住宅商铺（安装）"/>
      <sheetName val="室外安装"/>
      <sheetName val="选择性清单(土建)"/>
      <sheetName val="选择性清单(安装) "/>
      <sheetName val="河道园林工程量明细"/>
      <sheetName val="红线内"/>
      <sheetName val="红线外"/>
      <sheetName val="清单编制说明"/>
      <sheetName val="1.1分部分项工程量清单（铺装）"/>
      <sheetName val="1.2综合单价分析表（铺装）"/>
      <sheetName val="1.3主材表（铺装）"/>
      <sheetName val="2.1分部分项工程量清单（绿化）"/>
      <sheetName val="2.2综合单价分析表（绿化）"/>
      <sheetName val="2.3主材表（绿化）"/>
      <sheetName val="3.1分部分项工程量清单(小品)"/>
      <sheetName val="3.2综合单价分析表(小品)"/>
      <sheetName val="3.3主材表(小品)"/>
      <sheetName val="4.1分部分项工程量清单（安装）"/>
      <sheetName val="4.2综合单价分析表（安装）"/>
      <sheetName val="4.3主材表（安装）"/>
      <sheetName val="5.0措施项目清单"/>
      <sheetName val="6.0零星工作项目清单"/>
      <sheetName val="7.0经济指标分析"/>
      <sheetName val="计算书封面"/>
      <sheetName val="特殊符号"/>
      <sheetName val="T形基础增加体积"/>
      <sheetName val="汇总1"/>
      <sheetName val="给水"/>
      <sheetName val="汇总2"/>
      <sheetName val="汇总3"/>
      <sheetName val="汇4"/>
      <sheetName val="汇总5"/>
      <sheetName val="零星"/>
      <sheetName val="土方"/>
      <sheetName val="土方计价表"/>
      <sheetName val="土建商业清单"/>
      <sheetName val="Estimate Details"/>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经营利润表-明细-5-1-CRLD650000"/>
      <sheetName val="经营利润表-明细-5-1-CRLD660000"/>
      <sheetName val="经营利润表-明细-5-1-CRLD670000"/>
      <sheetName val="一般及行政费用-明细-11-1"/>
      <sheetName val="一般及行政费用分析表-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资本性支出表-35"/>
      <sheetName val="资本性支出表-明细-35-1"/>
      <sheetName val="关联交易"/>
      <sheetName val="重要指标表-47"/>
      <sheetName val="员工人数表-113"/>
      <sheetName val="现金流量表-45"/>
      <sheetName val="现金流量表(直接法)-50"/>
      <sheetName val="三年综述表-115"/>
      <sheetName val="Aging"/>
      <sheetName val="Validation"/>
      <sheetName val="KPI"/>
      <sheetName val="DataSheetIndex_1"/>
      <sheetName val="DataSheetIndex"/>
      <sheetName val="Cell Copy"/>
      <sheetName val="4结算明细"/>
      <sheetName val="6签约明细"/>
      <sheetName val="8竣工明细"/>
      <sheetName val="7项目成本表"/>
      <sheetName val="9未结转信息"/>
      <sheetName val="5项目签约"/>
      <sheetName val="8未结转信息"/>
      <sheetName val="楼宇价目表B3"/>
      <sheetName val="PRC GAAP"/>
      <sheetName val="规划及施工面积"/>
      <sheetName val="1.资金支付台帐"/>
      <sheetName val="2经济测算"/>
      <sheetName val="P&amp;L"/>
      <sheetName val="4.成本测算及分摊"/>
      <sheetName val="二期付款"/>
      <sheetName val="三期付款"/>
      <sheetName val="StartUp"/>
      <sheetName val="土建工程清单(一标段）"/>
      <sheetName val="增补清单"/>
      <sheetName val="包干单价分析表(安装)"/>
      <sheetName val="工程量清单包干单价分析表（温江）【地下室‖建筑工程】"/>
      <sheetName val="工程量清单包干单价分析表（温江）【地上部分‖建筑工程】"/>
      <sheetName val="独立商业"/>
      <sheetName val="底商"/>
      <sheetName val="地下 室"/>
      <sheetName val="造价汇总表"/>
      <sheetName val="厨房 "/>
      <sheetName val="水井"/>
      <sheetName val="管口"/>
      <sheetName val="工程投标总价表"/>
      <sheetName val="报价编制说明"/>
      <sheetName val="清单01-1"/>
      <sheetName val="清单01-2"/>
      <sheetName val="清单01-3"/>
      <sheetName val="措施包干费02"/>
      <sheetName val="清单03"/>
      <sheetName val="增补清单04"/>
      <sheetName val="包干单价分析表"/>
      <sheetName val="US GAAP (RMB) "/>
      <sheetName val="US GAAP (US$)"/>
      <sheetName val="UNADJUSTED ERRORS"/>
      <sheetName val="US&amp;PRC GAAPS rec and EBITA"/>
      <sheetName val="Analysis of cash"/>
      <sheetName val="Movement of BS"/>
      <sheetName val="WP- Analy_change in Financing"/>
      <sheetName val="Working"/>
      <sheetName val="Loss on dispo of sub."/>
      <sheetName val="Loss on dispo. of FA"/>
      <sheetName val="1号楼"/>
      <sheetName val="2号楼"/>
      <sheetName val="3号楼"/>
      <sheetName val="4号楼"/>
      <sheetName val="装修汇总表"/>
      <sheetName val="户型单方造价"/>
      <sheetName val="拆改工程"/>
      <sheetName val="材料占比表"/>
      <sheetName val="fX8YK9m"/>
      <sheetName val="结算封皮"/>
      <sheetName val="现场签证-0003结算单"/>
      <sheetName val="现场签证-0003审核表"/>
      <sheetName val="现场签证-0008结算单"/>
      <sheetName val="现场签证-0008审核表"/>
      <sheetName val="现场签证-0024结算单"/>
      <sheetName val="现场签证-0024审核表"/>
      <sheetName val="现场签证-0026结算单"/>
      <sheetName val="现场签证-0026审核表"/>
      <sheetName val="现场签证-0029结算单"/>
      <sheetName val="现场签证-0029审核表"/>
      <sheetName val="现场签证-0030结算单"/>
      <sheetName val="现场签证-0030审核表"/>
      <sheetName val="现场签证-0031结算单"/>
      <sheetName val="现场签证-0031审核表"/>
      <sheetName val="现场签证-0049结算单"/>
      <sheetName val="现场签证-0049审核表"/>
      <sheetName val="现场签证-0052结算单"/>
      <sheetName val="现场签证-0052审核表"/>
      <sheetName val="现场签证-0055结算单"/>
      <sheetName val="现场签证-0055审核表"/>
      <sheetName val="现场签证-0056结算单"/>
      <sheetName val="现场签证-0056审核表"/>
      <sheetName val="现场签证-0057结算单"/>
      <sheetName val="现场签证-0057审核表"/>
      <sheetName val="现场签证-0075结算单"/>
      <sheetName val="现场签证-0075审核表"/>
      <sheetName val="现场签证-0077结算单"/>
      <sheetName val="现场签证-0077审核表"/>
      <sheetName val="现场签证-0078结算单"/>
      <sheetName val="现场签证-0078审核表"/>
      <sheetName val="现场签证-0081结算单"/>
      <sheetName val="现场签证-0081审核表"/>
      <sheetName val="现场签证-0082结算单"/>
      <sheetName val="现场签证-0082审核表"/>
      <sheetName val="基坑支护（2标）-分部分项清单 "/>
      <sheetName val="招标说明"/>
      <sheetName val="1#楼全费用单价分析表"/>
      <sheetName val="3#楼全费用单价分析表"/>
      <sheetName val="5#楼全费用单价分析表"/>
      <sheetName val="限品牌范围采购材料设备清单 "/>
      <sheetName val="墙纸"/>
      <sheetName val="砖"/>
      <sheetName val="组价表"/>
      <sheetName val="3号清单,灾备及数据中心土建工程 "/>
      <sheetName val="3号 清单汇总"/>
      <sheetName val="4号清单,信用卡中心"/>
      <sheetName val="4号清单汇总"/>
      <sheetName val="6号清单 风险管理中心"/>
      <sheetName val="6号清单汇总"/>
      <sheetName val="7号清单　服务管理"/>
      <sheetName val="7号清单汇总"/>
      <sheetName val="应收帐款表-按利润中心-30"/>
      <sheetName val="资本承担及或有负债-43"/>
      <sheetName val="财务比率分析表-63"/>
      <sheetName val="T2损益表(北京)-1-1"/>
      <sheetName val="T2损益表(上诲)-1-2"/>
      <sheetName val="T2损益表(成都)-1-3"/>
      <sheetName val="T2损益表(香港)-1-4"/>
      <sheetName val="T2本月物业销售分析表"/>
      <sheetName val="T2本年累计物业销售分析表"/>
      <sheetName val="T2物业管理分析表"/>
      <sheetName val="T2出租物业分析表"/>
      <sheetName val="T2会所收入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物业管理"/>
      <sheetName val="T2成本分析-出租物业"/>
      <sheetName val="T2成本分析-会所"/>
      <sheetName val="T2成本分析-其他收入"/>
      <sheetName val="T2项目成本分析表"/>
      <sheetName val="T2项目资金占压分析表"/>
      <sheetName val="T2按揭应收帐分析表"/>
      <sheetName val="T2银行贷款分析表"/>
      <sheetName val="T2房屋明细及土地储备表"/>
      <sheetName val="T2现金流量表-直接法-汇总"/>
      <sheetName val="T2现金流量表-直接法-北京公司"/>
      <sheetName val="T2现金流量表-直接法-上诲公司"/>
      <sheetName val="T2现金流量表-直接法-成都公司"/>
      <sheetName val="T2现金流量表-直接法-香港本部"/>
      <sheetName val="T2财务指标"/>
      <sheetName val="BS-Dummy"/>
      <sheetName val="打印目录"/>
      <sheetName val="CRL"/>
      <sheetName val="CRLBJ"/>
      <sheetName val="总部费用"/>
      <sheetName val="项目费用"/>
      <sheetName val="Sheet38"/>
      <sheetName val="结构"/>
      <sheetName val="砌体"/>
      <sheetName val="------------------"/>
      <sheetName val="墙"/>
      <sheetName val="装饰及杂项"/>
      <sheetName val="多义构件"/>
      <sheetName val="后补装饰第二版"/>
      <sheetName val="粗装做法表"/>
      <sheetName val="投标报价汇总表lhc"/>
      <sheetName val="表1.全项目规划指标表"/>
      <sheetName val="表2.项目全盘及分期指标表"/>
      <sheetName val="表2.1.全项目规划指标附表"/>
      <sheetName val="表2.2.1一期规划指标表"/>
      <sheetName val="表2.2.2一期产品详情表"/>
      <sheetName val="表2.2.3二期规划指标表"/>
      <sheetName val="表2.2.4二期产品详情表"/>
      <sheetName val="表2.2.5三期规划指标表 "/>
      <sheetName val="表3.建造标准（研发原表）"/>
      <sheetName val="表4.关键指标表（研发）"/>
      <sheetName val="表5.设计费用控制表"/>
      <sheetName val="表6.政府规费控制表（开发提供原表）"/>
      <sheetName val="表7.营销设施修缮费控制表（营销、研发提供原表）"/>
      <sheetName val="地价测算表（财务提供）"/>
      <sheetName val="成本回顾表格"/>
      <sheetName val="合约规划 (2)"/>
      <sheetName val="1.成本汇总表（可售面积）"/>
      <sheetName val="3.项目计划"/>
      <sheetName val="支付计划"/>
      <sheetName val="4.成本汇总表"/>
      <sheetName val="2.当期费用测算表"/>
      <sheetName val="3.跨期费用分摊测算表"/>
      <sheetName val="4.4洋房"/>
      <sheetName val="4.6底商"/>
      <sheetName val="4.10车库"/>
      <sheetName val="4.1超高层"/>
      <sheetName val="4.3别墅"/>
      <sheetName val="4.5小高层"/>
      <sheetName val="4.7集中商业"/>
      <sheetName val="4.8业态一"/>
      <sheetName val="4.9业态二"/>
      <sheetName val="11应用解释及目标分解"/>
      <sheetName val="联排、双拼"/>
      <sheetName val="Recovered_Sheet1"/>
      <sheetName val="6.工程量计算表"/>
      <sheetName val="7.差异分析表"/>
      <sheetName val="8、研发指标差异分析表"/>
      <sheetName val="付款计划"/>
      <sheetName val="系统指标表"/>
      <sheetName val="成本汇总表（实际建造面积）"/>
      <sheetName val="成本汇总表（实际建造面积） (规划指标）"/>
      <sheetName val="集中商业"/>
      <sheetName val="TOC"/>
      <sheetName val="损益表(物业出租)-1-1"/>
      <sheetName val="损益表-明细-5-2"/>
      <sheetName val="经营利润表-明细-5-1"/>
      <sheetName val="OPBITDA分析表-6"/>
      <sheetName val="OPBITDA-明细-6-1"/>
      <sheetName val="税前利润分析表-7"/>
      <sheetName val="股东应占溢利分析表-8"/>
      <sheetName val="银行借款余额表-27-1"/>
      <sheetName val="应付帐款表-按利润中心-32"/>
      <sheetName val="库存周转天数表-按利润中心-33-1"/>
      <sheetName val="库存表-按利润中心-34-1"/>
      <sheetName val="ECCS"/>
      <sheetName val="Macro2"/>
      <sheetName val="地下室土建"/>
      <sheetName val="地上住宅土建"/>
      <sheetName val="商业及物业配套用房土建"/>
      <sheetName val="市政道路"/>
      <sheetName val="地下室安装 "/>
      <sheetName val="住宅主体安装"/>
      <sheetName val="商业及物业配套用房安装"/>
      <sheetName val="（地下室及主楼）措施费"/>
      <sheetName val="（商业及物业房）措施费"/>
      <sheetName val="砼材料价格表"/>
      <sheetName val="附表1.安全文明施工费内容明细表"/>
      <sheetName val="附表2.已完工程及设备保护标准明细表"/>
      <sheetName val="总承包服务费"/>
      <sheetName val="安装部分甲供材一览表"/>
      <sheetName val="资料库"/>
      <sheetName val="川信"/>
      <sheetName val="表5.东三期设计费用控制表 (2)"/>
      <sheetName val="交房配置及建造标准"/>
      <sheetName val="为了ppt"/>
      <sheetName val="变化明细"/>
      <sheetName val="叠拼地上"/>
      <sheetName val="叠拼下地下室"/>
      <sheetName val="合院、双拼地上"/>
      <sheetName val="合院、双拼地下"/>
      <sheetName val="合院、双拼"/>
      <sheetName val="编  制  说  明"/>
      <sheetName val="成本目标控制汇总表"/>
      <sheetName val="单项工程费汇总表（含调价说明及对比）"/>
      <sheetName val="包干措施费"/>
      <sheetName val="T6地上部分土建模拟清单"/>
      <sheetName val="T8地上部分土建模拟清单"/>
      <sheetName val="T8改造部分清单"/>
      <sheetName val="独立商业土建模拟清单 "/>
      <sheetName val="地下室部分给排水模拟清单"/>
      <sheetName val="地下室部分强弱电模拟清单"/>
      <sheetName val="T8地上部分给排水模拟清单 "/>
      <sheetName val="T8地上部分强弱电模拟清单"/>
      <sheetName val="T6地上部分给排水模拟清单"/>
      <sheetName val="T6地上部分强弱电模拟清单"/>
      <sheetName val="独立商业地上部分给排水模拟清单"/>
      <sheetName val="独立商业上部分强弱电模拟清单"/>
      <sheetName val="其它工作项目清单计价表"/>
      <sheetName val="主要材料单价表"/>
      <sheetName val="材料损耗表"/>
      <sheetName val="Cover Pg"/>
      <sheetName val="Lguide EUR"/>
      <sheetName val="Lguide"/>
      <sheetName val="Cust. Credit"/>
      <sheetName val="Environ."/>
      <sheetName val="Prior Rent"/>
      <sheetName val="Print MO"/>
      <sheetName val="Instructions"/>
      <sheetName val="Asset Mgmt"/>
      <sheetName val="Commissions"/>
      <sheetName val="Abv Std Cover"/>
      <sheetName val="ASTI Schedule"/>
      <sheetName val="CSV"/>
      <sheetName val="Region"/>
      <sheetName val="钢结构屋架梁"/>
      <sheetName val="钢结构屋架梁 (2)"/>
      <sheetName val="成本汇总01-03"/>
      <sheetName val="已付款部分"/>
      <sheetName val="年前需付款清单"/>
      <sheetName val="成本汇总02-11"/>
      <sheetName val="预测成本"/>
      <sheetName val="HPB300网价"/>
      <sheetName val="HRB400E网价"/>
      <sheetName val="HRB400"/>
      <sheetName val="钢结构清单"/>
      <sheetName val="总包配合费（含规费及税金）"/>
      <sheetName val="劉忠"/>
      <sheetName val="報價單 (2)"/>
      <sheetName val="報價單"/>
      <sheetName val="韶光"/>
      <sheetName val="興發"/>
      <sheetName val="興發 (3)"/>
      <sheetName val="余建忠"/>
      <sheetName val="葉峰"/>
      <sheetName val="唐生"/>
      <sheetName val="杜良棠"/>
      <sheetName val="鄒生"/>
      <sheetName val="胡生"/>
      <sheetName val="梁福成"/>
      <sheetName val="富達"/>
      <sheetName val="軒泰"/>
      <sheetName val="金聖"/>
      <sheetName val="唐蕾"/>
      <sheetName val="唐蕾 (2)"/>
      <sheetName val="恆隆"/>
      <sheetName val="艾迪"/>
      <sheetName val="亞洲"/>
      <sheetName val="王鎖生"/>
      <sheetName val="煙京"/>
      <sheetName val="張建國"/>
      <sheetName val="張建國 (2)"/>
      <sheetName val="董宇飛"/>
      <sheetName val="楊尚威 (2)"/>
      <sheetName val="创展"/>
      <sheetName val="楊尚威"/>
      <sheetName val="東方 (2)"/>
      <sheetName val="亮佳"/>
      <sheetName val="偉發"/>
      <sheetName val="吳生"/>
      <sheetName val="偉志"/>
      <sheetName val="特凌"/>
      <sheetName val="林生"/>
      <sheetName val="林生 (2)"/>
      <sheetName val="華加日"/>
      <sheetName val="華加日 (2)"/>
      <sheetName val="金利"/>
      <sheetName val="上海摩林"/>
      <sheetName val="張志芩"/>
      <sheetName val="東亞"/>
      <sheetName val="粵駿"/>
      <sheetName val="廣東裝飾"/>
      <sheetName val="彪福"/>
      <sheetName val="綠城1"/>
      <sheetName val="廣亞"/>
      <sheetName val="莫兆記"/>
      <sheetName val="泰利"/>
      <sheetName val="中建三局 (3)"/>
      <sheetName val="中建三局 (2)"/>
      <sheetName val="黎明"/>
      <sheetName val="阳光"/>
      <sheetName val="清单说明8.19"/>
      <sheetName val="单项工程费汇总表"/>
      <sheetName val="临水A"/>
      <sheetName val="铝锰板平锁扣屋面（MT-01A)"/>
      <sheetName val="铝锰板墙（主体结构基层）"/>
      <sheetName val="新增钢结构A"/>
      <sheetName val="明天沟A"/>
      <sheetName val="临水B"/>
      <sheetName val="铝锰板直立锁边屋面（MT-01B 02B)(无结构墙）"/>
      <sheetName val="铝锰板直立锁边屋面（MT-01B)(有结构墙6361、6312"/>
      <sheetName val="新增钢结构B"/>
      <sheetName val="烟囱B"/>
      <sheetName val="临水C"/>
      <sheetName val="铝锰板平锁扣屋面（MT-01C）"/>
      <sheetName val="铝锰板墙（钢结构基层）"/>
      <sheetName val="铝锰板墙（主体结构基层）C"/>
      <sheetName val="新增钢结构C"/>
      <sheetName val="烟囱C"/>
      <sheetName val="明天沟C"/>
      <sheetName val="临水D"/>
      <sheetName val="铝锰板平锁扣屋面（MT-01D)"/>
      <sheetName val="烟囱D"/>
      <sheetName val="新增钢结构D"/>
      <sheetName val="D8-18、22"/>
      <sheetName val="铝锰板墙面 单层防水（MT1-05、06、07）"/>
      <sheetName val="铝锰板屋面 单层防水（MT1-04、05、07、08）"/>
      <sheetName val="铝锰板墙（幕墙MT1-08）"/>
      <sheetName val="D8-19、23"/>
      <sheetName val="铝锰板屋面（MT2MT6-04、06、07）双层防水"/>
      <sheetName val="铝锰板屋面（MT2MT6-04、06、07）单层防水"/>
      <sheetName val="铝锰板墙面 单层防水（MT2-05、06、07）"/>
      <sheetName val="明天沟D8-19、23"/>
      <sheetName val="D8-20、25"/>
      <sheetName val="铝锰板墙面 单层防水（MT3-04、05、06、07、08）"/>
      <sheetName val="铝锰板屋面（MT3-03、04、08）单层防水"/>
      <sheetName val="铝锰板墙（幕墙MT3-06）"/>
      <sheetName val="D8-21 、26 "/>
      <sheetName val="MT4-4、5、6 MT8-4、5、6铝锰板屋面（单层防水）"/>
      <sheetName val="明天沟D8-21、26"/>
      <sheetName val="合格证_(2)"/>
      <sheetName val="BQ1-SUM"/>
      <sheetName val="BQ1.1"/>
      <sheetName val="附表2"/>
      <sheetName val="BQ2.1"/>
      <sheetName val="BQ3-SUM"/>
      <sheetName val="BQ4-SUM"/>
      <sheetName val="BQ4.1"/>
      <sheetName val="BQ5-SUM"/>
      <sheetName val="BQ5.1"/>
      <sheetName val="BQ6其他项目清单"/>
      <sheetName val="BQ7代开发票"/>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表3"/>
      <sheetName val="甲供材"/>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BQ6-SUM"/>
      <sheetName val="BQ6.1"/>
      <sheetName val="BQ7其他项目清单"/>
      <sheetName val="BQ8甲供材损耗率表"/>
      <sheetName val="1号清单开办费"/>
      <sheetName val="2号清单裙楼土建"/>
      <sheetName val="3号清单塔楼土建"/>
      <sheetName val="4号清单非桩基础"/>
      <sheetName val="点工单价对比表"/>
      <sheetName val="补充项目单价对比表"/>
      <sheetName val="二标段"/>
      <sheetName val="一标段"/>
      <sheetName val="基础参数"/>
      <sheetName val="投模建筑面积"/>
      <sheetName val="投模成本测算与分摊"/>
      <sheetName val="单体指标表"/>
      <sheetName val="整体盈利预测表 "/>
      <sheetName val="目标成本汇总"/>
      <sheetName val="土地费用及开发前期费用"/>
      <sheetName val="建安费用汇总"/>
      <sheetName val="保障房"/>
      <sheetName val="商业"/>
      <sheetName val="非人防地下室"/>
      <sheetName val="人防地下室"/>
      <sheetName val="其他单体"/>
      <sheetName val="幼儿园"/>
      <sheetName val="测算计算式"/>
      <sheetName val="产品配置标准"/>
      <sheetName val="合约界面"/>
      <sheetName val="保障房户内装修费用测算"/>
      <sheetName val="整体盈利预测表"/>
      <sheetName val="整体盈利预测表（分业态）"/>
      <sheetName val="整体盈利预测表（12345）"/>
      <sheetName val="调整说明"/>
      <sheetName val="调整说明（上会后）"/>
      <sheetName val="非施工合同汇总"/>
      <sheetName val="可售商业分摊费用明细"/>
      <sheetName val="5#地"/>
      <sheetName val="A LOFT办公"/>
      <sheetName val="B玫瑰天街"/>
      <sheetName val="C临街商业"/>
      <sheetName val="D百货MALL"/>
      <sheetName val="E有产权地下商业"/>
      <sheetName val="F无产权地下商业"/>
      <sheetName val="G非人防地下室"/>
      <sheetName val="H人防地下室"/>
      <sheetName val="测算单价"/>
      <sheetName val="目标成本测算明细"/>
      <sheetName val="成本科目表"/>
      <sheetName val="开口费测算表"/>
      <sheetName val="基础工程测算明细"/>
      <sheetName val="电梯供货及安装价格"/>
      <sheetName val="补充单价"/>
      <sheetName val="执行及偏差"/>
      <sheetName val="Inv_days #5"/>
      <sheetName val="勾稽检查"/>
      <sheetName val="投资评价指标"/>
      <sheetName val="运营节奏"/>
      <sheetName val="价格规划"/>
      <sheetName val="销售回款结算"/>
      <sheetName val="成本测算与分摊"/>
      <sheetName val="盈利指标"/>
      <sheetName val="签约利润"/>
      <sheetName val="结算利润"/>
      <sheetName val="土增税清算"/>
      <sheetName val="融资方案"/>
      <sheetName val="现金流量表"/>
      <sheetName val="敏感分析"/>
      <sheetName val="持有物业收益"/>
      <sheetName val="预留底稿"/>
      <sheetName val="损益表及项目说明"/>
      <sheetName val="资产负债表及项目说明"/>
      <sheetName val="费用表及项目说明"/>
      <sheetName val="利润分配表"/>
      <sheetName val="Rec_days #6"/>
      <sheetName val="FA_Dep #7"/>
      <sheetName val="IA_Amort #8 "/>
      <sheetName val="LOC #9"/>
      <sheetName val="Rec_Age #10"/>
      <sheetName val="项目造价分析"/>
      <sheetName val="石材(米黄色）幕墙综合单价分析表（1#、2#、5#、6#）"/>
      <sheetName val="石材(米黄色）幕墙综合单价分析表（s6、s8)"/>
      <sheetName val="石材(咖啡色）幕墙综合单价分析表（s6、s8)"/>
      <sheetName val="石材(黑色）幕墙综合单价分析表（s6、s8)"/>
      <sheetName val="镀锌钢板综合单价分析表（s6、s8)"/>
      <sheetName val="轻钢玻璃雨蓬综合单价分析表（1#、2#、5#、6#） "/>
      <sheetName val="轻钢玻璃采光顶综合单价分析表（s6、s8) "/>
      <sheetName val="弯弧铝板雨篷"/>
      <sheetName val="铝板雨篷"/>
      <sheetName val="选择性项目单价"/>
      <sheetName val="附表一  主要材料、费率报价表"/>
      <sheetName val="措施费项目"/>
      <sheetName val="增加组价"/>
      <sheetName val="高层地上-土建"/>
      <sheetName val="车库-土建"/>
      <sheetName val="电线、电缆"/>
      <sheetName val="项目工程费用汇总表"/>
      <sheetName val="五号清单-栏杆百叶及门窗工程汇总"/>
      <sheetName val="五号清单-栏杆汇总表  "/>
      <sheetName val="五号清单-百叶汇总表 "/>
      <sheetName val="五号清单-栏杆综合单价分析表"/>
      <sheetName val="五号清单-固定百叶综合单价分析表"/>
      <sheetName val="五号清单-主要材料价格表"/>
      <sheetName val="利息7月-8月"/>
      <sheetName val="利息8月-9月"/>
      <sheetName val="利息9月-10月"/>
      <sheetName val="10-11月"/>
      <sheetName val="11月-12月"/>
      <sheetName val="12-1月"/>
      <sheetName val="1-2月"/>
      <sheetName val="项目责任书-封面G01SH"/>
      <sheetName val="项目责任书-项目指标G01SH"/>
      <sheetName val="项目责任书-预算明细G01SH"/>
      <sheetName val="项目责任书-项目考核指标G01SH"/>
      <sheetName val="项目责任书-时间节点G01SH"/>
      <sheetName val="项目责任书-现金流量表G01SH"/>
      <sheetName val="项目月度考核指标G01SH"/>
      <sheetName val="项目月度预算执行情况表G01SH"/>
      <sheetName val="公司月度考核指标—各部门完成"/>
      <sheetName val="公司现金流量—成本管理、财务完成"/>
      <sheetName val="公司人资情况—运营、综管完成"/>
      <sheetName val="青浦项目月度考核指标—各部门完成"/>
      <sheetName val="奉贤项目月度考核指标—各部门完成"/>
      <sheetName val="管理规划及进展—各部门完成"/>
      <sheetName val="月度招标计划—各部门完成"/>
      <sheetName val="青浦项目成本动态分析—成本管理完成"/>
      <sheetName val="奉贤项目成本动态分析—成本管理完成"/>
      <sheetName val="青浦销售情况—销售完成"/>
      <sheetName val="奉贤销售情况——销售完成"/>
      <sheetName val="项目招标单位—各部门完成"/>
      <sheetName val="项目合作单位—各部门完成"/>
      <sheetName val="材料（设备）招标汇总表—成本管理完成"/>
      <sheetName val="1#楼分部分项清单"/>
      <sheetName val="2#楼分部分项清单"/>
      <sheetName val="3#楼分部分项清单"/>
      <sheetName val="4#楼分部分项清单"/>
      <sheetName val="5#楼分部分项清单"/>
      <sheetName val="6#楼分部分项清单"/>
      <sheetName val="7#楼分部分项清单"/>
      <sheetName val="幕墙外遮阳工料机分析表（织物）"/>
      <sheetName val="铝合金平开窗工料机分析表（织物） "/>
      <sheetName val="零星项目单价表"/>
      <sheetName val="织物外遮阳主材表"/>
      <sheetName val="2011年入职"/>
      <sheetName val="志刚1司龄"/>
      <sheetName val="学历"/>
      <sheetName val="Sheet18"/>
      <sheetName val="新职级汇总"/>
      <sheetName val="首钢在职人员信息"/>
      <sheetName val="补充医疗人数2013"/>
      <sheetName val="首钢离职人员信息"/>
      <sheetName val="首钢人员变动"/>
      <sheetName val="首钢在职人员信息 (2)"/>
      <sheetName val="年龄"/>
      <sheetName val="2011.10员工培训"/>
      <sheetName val="2012年体检E级"/>
      <sheetName val="研发平均年龄2012.4.24"/>
      <sheetName val="Sheet19"/>
      <sheetName val="合院"/>
      <sheetName val="联排"/>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水平区"/>
      <sheetName val="子管理区"/>
      <sheetName val="干线区"/>
      <sheetName val="主管理区"/>
      <sheetName val="材料报价单"/>
      <sheetName val="辅助材料报价单"/>
      <sheetName val="总报价单"/>
      <sheetName val="自用材料报价单"/>
      <sheetName val="B&amp;P"/>
      <sheetName val="经营计划审批表"/>
      <sheetName val="月报综述"/>
      <sheetName val="管理利润"/>
      <sheetName val="会计利润 (土评-孔)"/>
      <sheetName val="关键节点"/>
      <sheetName val="销售计划-检验"/>
      <sheetName val="工程付款汇总表"/>
      <sheetName val="工程款总明细表"/>
      <sheetName val="贷款明细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评（孔）"/>
      <sheetName val="开发间接费表"/>
      <sheetName val="科目明细表"/>
      <sheetName val="附件 (2)"/>
      <sheetName val="3_12"/>
      <sheetName val="3_12 (2)"/>
      <sheetName val="监控配置 (2)"/>
      <sheetName val="3_29"/>
      <sheetName val="422"/>
      <sheetName val="配置比较"/>
      <sheetName val="报价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3"/>
      <sheetName val="附表4"/>
      <sheetName val="附表5"/>
      <sheetName val="附表6"/>
      <sheetName val="附表7"/>
      <sheetName val="附表8"/>
      <sheetName val="附表9"/>
      <sheetName val="基础T接头"/>
      <sheetName val="装饰主材表"/>
      <sheetName val="计算书 "/>
      <sheetName val="计算书（汇总）"/>
      <sheetName val="计算书（序号）"/>
      <sheetName val="团泊别墅-清单 (110112)"/>
      <sheetName val="问题"/>
      <sheetName val="团泊别墅-清单 (110112) (2)"/>
      <sheetName val="计算书（序号） (新)"/>
      <sheetName val="主要材料表 (10.10.19)"/>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成本0601"/>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其他业务收支"/>
      <sheetName val="营业外收支"/>
      <sheetName val="每日C02年费用"/>
      <sheetName val="按时间回款"/>
      <sheetName val="协议（非工抵）"/>
      <sheetName val="总表—回款合同额按天排"/>
      <sheetName val="协议（工抵）"/>
      <sheetName val="合同续付"/>
      <sheetName val="合同借款"/>
      <sheetName val="银行在途"/>
      <sheetName val="5月回款明细"/>
      <sheetName val="4月合同额已算"/>
      <sheetName val="当月回款明细"/>
      <sheetName val="5月合同额已算"/>
      <sheetName val="合同工抵"/>
      <sheetName val="合同工抵退款"/>
      <sheetName val="罗乐"/>
      <sheetName val="谈闵"/>
      <sheetName val="朱秀伟"/>
      <sheetName val="马云"/>
      <sheetName val="吴兆洋"/>
      <sheetName val="崔凯"/>
      <sheetName val="别墅"/>
      <sheetName val="Sheet25"/>
      <sheetName val="上报法务"/>
      <sheetName val="罚款明细"/>
      <sheetName val="车位意向金"/>
      <sheetName val="解抵押清单"/>
      <sheetName val="协议在途分析"/>
      <sheetName val="合同欠款"/>
      <sheetName val="回款统计总表"/>
      <sheetName val="6#借款10月.11月明细"/>
      <sheetName val="9回款"/>
      <sheetName val="10月回款"/>
      <sheetName val="11月回款"/>
      <sheetName val="12月回款"/>
      <sheetName val="2012年1月回款"/>
      <sheetName val="2012年2月回款"/>
      <sheetName val="叠拼2011年回款明细"/>
      <sheetName val="叠拼2012年1月回款明细"/>
      <sheetName val="2012年3月回款 "/>
      <sheetName val="叠拼2012年2月回款明细"/>
      <sheetName val="商业2011年借款明细"/>
      <sheetName val="商业2012年1月借款明细"/>
      <sheetName val="2012年4月回款 "/>
      <sheetName val="叠拼2012年3月回款明细"/>
      <sheetName val="商业2012年2月借款明细"/>
      <sheetName val="2012年5月回款"/>
      <sheetName val="叠拼2012年4月回款明细"/>
      <sheetName val="商业2012年3月借款明细"/>
      <sheetName val="一期高层2012年12月回款"/>
      <sheetName val="一期高层2012年11月回款"/>
      <sheetName val="一期高层2012年10月回款"/>
      <sheetName val="一期高层2012年9月回款"/>
      <sheetName val="一期高层2012年8月回款"/>
      <sheetName val="一期高层2012年7月回款"/>
      <sheetName val="2012年6月回款"/>
      <sheetName val="叠拼2012年5月回款明细"/>
      <sheetName val="叠拼2012年12月回款明细"/>
      <sheetName val="叠拼2012年11月回款明细"/>
      <sheetName val="叠拼2012年10月回款明细"/>
      <sheetName val="叠拼2012年9月回款明细"/>
      <sheetName val="叠拼2012年8月回款明细"/>
      <sheetName val="叠拼2012年7月回款明细"/>
      <sheetName val="叠拼2012年6月回款明细"/>
      <sheetName val="商业2012年5月借款明细"/>
      <sheetName val="一期高层2013年8月回款"/>
      <sheetName val="一期高层2013年6月回款"/>
      <sheetName val="一期高层2013年5月回款"/>
      <sheetName val="一期高层2013年4月回款"/>
      <sheetName val="一期高层2013年3月回款"/>
      <sheetName val="一期高层2013年2月回款"/>
      <sheetName val="一期高层2013年1月回款"/>
      <sheetName val="商业2012年12月回款明细"/>
      <sheetName val="叠拼2013年2月回款明细"/>
      <sheetName val="叠拼2013年1月回款明细"/>
      <sheetName val="一期高层2013年9月回款"/>
      <sheetName val="一期高层2014年5月回款"/>
      <sheetName val="叠拼2013年6月回款明细"/>
      <sheetName val="叠拼2013年5月回款明细"/>
      <sheetName val="叠拼2013年4月回款明细"/>
      <sheetName val="叠拼2013年3月回款明细"/>
      <sheetName val="商业2013年8月回款明细"/>
      <sheetName val="叠拼2013年9月回款明细"/>
      <sheetName val="叠拼2014年5月回款明细"/>
      <sheetName val="商业2013年9月回款明细"/>
      <sheetName val="商业2014年5月回款明细"/>
      <sheetName val="商业2013年6月回款明细"/>
      <sheetName val="商业2013年5月回款明细"/>
      <sheetName val="商业2013年4月回款明细"/>
      <sheetName val="商业2013年3月回款明细"/>
      <sheetName val="钢筋调价汇总表"/>
      <sheetName val="责任书封面"/>
      <sheetName val="主界面"/>
      <sheetName val="查询表"/>
      <sheetName val="销售分解"/>
      <sheetName val="期间费用及薪酬"/>
      <sheetName val="利润估算"/>
      <sheetName val="附表2-销售分析"/>
      <sheetName val="附表3-开发计划"/>
      <sheetName val="附表4-招标计划"/>
      <sheetName val="附表5-合作单位"/>
      <sheetName val="利息资本化 "/>
      <sheetName val="利息支出"/>
      <sheetName val="成本变化指标对比表"/>
      <sheetName val="进度计划"/>
      <sheetName val="改动说明"/>
      <sheetName val="现金流1"/>
      <sheetName val="待转化-利润贡献"/>
      <sheetName val="待转化-13年利润锁定"/>
      <sheetName val="土增新"/>
      <sheetName val="资本化利息"/>
      <sheetName val="资本化利息基础表"/>
      <sheetName val="总额对比"/>
      <sheetName val="一期单方对比"/>
      <sheetName val="指标对比(与责任书版)"/>
      <sheetName val="13年融资计划"/>
      <sheetName val="14年融资计划"/>
      <sheetName val="15年融资计划"/>
      <sheetName val="16年融资计划"/>
      <sheetName val="项目配置标准表"/>
      <sheetName val="17年融资计划"/>
      <sheetName val="13年融资费用"/>
      <sheetName val="14年融资费用"/>
      <sheetName val="15年融资费用"/>
      <sheetName val="16年融资费用"/>
      <sheetName val="17年融资费用"/>
      <sheetName val="地上汇总简表"/>
      <sheetName val="综合指标表 (2)"/>
      <sheetName val="项目配置标准表-新"/>
      <sheetName val="拟应用的集采情况"/>
      <sheetName val="与启动会版对比"/>
      <sheetName val="与方案版对比"/>
      <sheetName val="与责任书版对比"/>
      <sheetName val="一期住宅成本明细表"/>
      <sheetName val="二期住宅成本明细表"/>
      <sheetName val="三期住宅成本明细表"/>
      <sheetName val="四期住宅成本明细表"/>
      <sheetName val="一期车库成本明细表"/>
      <sheetName val="外檐材质变化对比表"/>
      <sheetName val="二期车库成本明细表"/>
      <sheetName val="三期车库成本明细表"/>
      <sheetName val="四期车库成本明细表"/>
      <sheetName val="花园洋房"/>
      <sheetName val="智能化 "/>
      <sheetName val="设计费测算表"/>
      <sheetName val="样板间预算"/>
      <sheetName val="消防测算"/>
      <sheetName val="景观汇总表"/>
      <sheetName val="智能化测算"/>
      <sheetName val="电梯明细表测算"/>
      <sheetName val="样板房装修测算表"/>
      <sheetName val="公共部位精装修测算表"/>
      <sheetName val="照母山会所精装成本估算"/>
      <sheetName val="一期联排建安地上部分分析表 "/>
      <sheetName val="联排建安地上部分分析表"/>
      <sheetName val="一期联排地下室建安分析表"/>
      <sheetName val="联排地下室建安分析表"/>
      <sheetName val="一期联排地下车库建安分析表 "/>
      <sheetName val="联排地下车库建安分析表"/>
      <sheetName val="一期双拼改独栋建安分析表"/>
      <sheetName val="双拼改独栋建安分析表"/>
      <sheetName val="洋房建安分析表"/>
      <sheetName val="洋房地下室建安分析表"/>
      <sheetName val="高层建安费一期"/>
      <sheetName val="高层建安费 (2)"/>
      <sheetName val="高层建安费-二期 "/>
      <sheetName val="高层建安费-二三四期"/>
      <sheetName val="会所建安费"/>
      <sheetName val="一期商业建安费 "/>
      <sheetName val="二期商业建安费"/>
      <sheetName val="商业建安费  "/>
      <sheetName val="商业建安费 "/>
      <sheetName val="一期高层架空层建安费 "/>
      <sheetName val="一期高层车库建安费"/>
      <sheetName val="高层车库建安费"/>
      <sheetName val="幼儿园成本明细表"/>
      <sheetName val="公共景观"/>
      <sheetName val="铁路加盖测算表"/>
      <sheetName val="管理费用2013"/>
      <sheetName val="销售费用2013"/>
      <sheetName val="管理费用新"/>
      <sheetName val="销售费用新"/>
      <sheetName val="管理费用2014"/>
      <sheetName val="3.6m公寓"/>
      <sheetName val="3.6m公寓数据来源"/>
      <sheetName val="高层清单"/>
      <sheetName val="可调材料价格表"/>
      <sheetName val="A类高层"/>
      <sheetName val="A类高层数据"/>
      <sheetName val="法式联排"/>
      <sheetName val="法式联排数据来源"/>
      <sheetName val="别墅清单"/>
      <sheetName val="高层下商业 不带转换层"/>
      <sheetName val="高层下商业 不带转换层数据来源"/>
      <sheetName val="高层区 不带人防车库"/>
      <sheetName val="高层区 不带人防车库数据来源"/>
      <sheetName val="英式联排"/>
      <sheetName val="英式联排数据来源"/>
      <sheetName val="土建工程量清单使用范围"/>
      <sheetName val="小高层措施清单"/>
      <sheetName val="高层措施清单"/>
      <sheetName val="超高层措施清单"/>
      <sheetName val="办公楼1措施清单"/>
      <sheetName val="办公楼2措施清单"/>
      <sheetName val="独立商业、办公楼措施清单"/>
      <sheetName val="学校、幼儿园措施清单"/>
      <sheetName val="除别墅外下方裙房商业措施清单"/>
      <sheetName val="别墅下裙房商业措施清单"/>
      <sheetName val="别墅措施清单"/>
      <sheetName val="花园洋房措施清单"/>
      <sheetName val="别墅下地下室、地下车库措施清单"/>
      <sheetName val="除别墅外下方地下室、地下车库措施清单"/>
      <sheetName val="土建钢材价格"/>
      <sheetName val="下浮比例报价表"/>
      <sheetName val="重庆"/>
      <sheetName val="关键节点表"/>
      <sheetName val="关键节点表及年度是施工面积统计"/>
      <sheetName val="封面--12#"/>
      <sheetName val="说明--12#"/>
      <sheetName val="汇总表--12#"/>
      <sheetName val="12#措施"/>
      <sheetName val="5.17清单--12#"/>
      <sheetName val="单价组价"/>
      <sheetName val="1#楼SOHO单价组价"/>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本日"/>
      <sheetName val="本月"/>
      <sheetName val="本年"/>
      <sheetName val="商业2013年2月回款明细"/>
      <sheetName val="商业2013年1月回款明细"/>
      <sheetName val="商业2012年11月回款明细"/>
      <sheetName val="商业2012年10月回款明细"/>
      <sheetName val="商业2012年9月回款明细"/>
      <sheetName val="商业2012年8月回款明细"/>
      <sheetName val="商业2012年7月回款明细"/>
      <sheetName val="商业2012年6月回款明细"/>
      <sheetName val="商业2012年4月借款明细 "/>
      <sheetName val="管理例会表4.30"/>
      <sheetName val="基础台账表"/>
      <sheetName val="多层意向金"/>
      <sheetName val="逾期签约明细"/>
      <sheetName val="高层意向金情况"/>
      <sheetName val="总体业绩统计"/>
      <sheetName val="12月业绩统计"/>
      <sheetName val="白板数统计"/>
      <sheetName val="分组前白板数统计"/>
      <sheetName val="退房"/>
      <sheetName val="换房"/>
      <sheetName val="日统计"/>
      <sheetName val="周业绩统计"/>
      <sheetName val="回款计划（多层）"/>
      <sheetName val="分楼层均价"/>
      <sheetName val="协议未转明细"/>
      <sheetName val="合同欠款明细"/>
      <sheetName val="周奖励新增明细"/>
      <sheetName val="周例会（张）"/>
      <sheetName val="高层意向金分析"/>
      <sheetName val="预计回款明细"/>
      <sheetName val="周报表协议明细"/>
      <sheetName val="高层台账"/>
      <sheetName val="周统计报表"/>
      <sheetName val="月报表成交明细"/>
      <sheetName val="逾期"/>
      <sheetName val="非逾期"/>
      <sheetName val="10月业绩"/>
      <sheetName val="所有二批高层明细"/>
      <sheetName val="合同欠款明细新"/>
      <sheetName val="回款计划（高层）"/>
      <sheetName val="回款计划（整体）"/>
      <sheetName val="本月合计"/>
      <sheetName val="沈阳"/>
      <sheetName val="杭州调"/>
      <sheetName val="调整（争取版本）"/>
      <sheetName val="奥园"/>
      <sheetName val="伊顿"/>
      <sheetName val="亚太"/>
      <sheetName val="嘉德"/>
      <sheetName val="凡尔赛"/>
      <sheetName val="欧麓西"/>
      <sheetName val="欧麓东"/>
      <sheetName val="紫泉枫丹"/>
      <sheetName val="8月数据"/>
      <sheetName val="集团三季度汇报"/>
      <sheetName val="集团表格"/>
      <sheetName val="集团表格1"/>
      <sheetName val="集团表格（2季度汇报）"/>
      <sheetName val="1季度完成"/>
      <sheetName val="全年任务"/>
      <sheetName val="1月完成"/>
      <sheetName val="2月完成"/>
      <sheetName val="1月销售指标"/>
      <sheetName val="2013年完成情况"/>
      <sheetName val="2013合同备案数"/>
      <sheetName val="3月完成"/>
      <sheetName val="4月完成"/>
      <sheetName val="5月完成"/>
      <sheetName val="2014年新增计划"/>
      <sheetName val="6月完成"/>
      <sheetName val="7月完成"/>
      <sheetName val="全年新增任务4月调"/>
      <sheetName val="欠款简表"/>
      <sheetName val="贷款欠款"/>
      <sheetName val="各银行数据"/>
      <sheetName val="农行退卷"/>
      <sheetName val="资料不齐"/>
      <sheetName val="资料齐"/>
      <sheetName val="大地块按揭清单"/>
      <sheetName val="首付逾期跟进记录"/>
      <sheetName val="认购未签"/>
      <sheetName val="大地块签约"/>
      <sheetName val="大地块认购"/>
      <sheetName val="农行退卷-tx"/>
      <sheetName val="本月预计贷款回款"/>
      <sheetName val="大地块、别墅认购"/>
      <sheetName val="会计利润 (土地评估增值)"/>
      <sheetName val="往来明细表"/>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附表说明"/>
      <sheetName val="现金流新 IRR"/>
      <sheetName val="待转化-利润贡献 (2)"/>
      <sheetName val="开发间接费分摊"/>
      <sheetName val="2014管理费用"/>
      <sheetName val="利息资本化重测"/>
      <sheetName val="项目关键节点"/>
      <sheetName val="表1工程概况"/>
      <sheetName val="表2(结)工程成本预结算费用表"/>
      <sheetName val="表2&quot;(结)公共配套工程预成本结算费用表 "/>
      <sheetName val="CDKOHSL"/>
      <sheetName val="表2工程成本跟踪表"/>
      <sheetName val="南区一二期发生成本明细"/>
      <sheetName val="CN1-IT土建成本分析"/>
      <sheetName val="分包及甲供"/>
      <sheetName val="表2-1建筑工程主要经济指标（CN1-IT）"/>
      <sheetName val="表2-2安装工程主要经济指标（CN1-IT）"/>
      <sheetName val="表2&quot;公共配套工程成本动态跟踪表"/>
      <sheetName val="公共配套成本分摊调整明细"/>
      <sheetName val="RGDP"/>
      <sheetName val="ASIA"/>
      <sheetName val="Collateral"/>
      <sheetName val="Disposition"/>
      <sheetName val="表1005项目预算年度开发计划表"/>
      <sheetName val="表2002项目销售计划(按金额)"/>
      <sheetName val="date"/>
      <sheetName val="F地块建筑面积统计表 "/>
      <sheetName val="G地块建筑面积统计表 "/>
      <sheetName val="H地块建筑面积统计表"/>
      <sheetName val="I地块建筑面积统计表"/>
      <sheetName val="J地块建筑面积统计表"/>
      <sheetName val="1#楼面积"/>
      <sheetName val="2#楼面积"/>
      <sheetName val="3#楼面积"/>
      <sheetName val="4#楼面积"/>
      <sheetName val="5#楼面积"/>
      <sheetName val="6#9#楼面积"/>
      <sheetName val="7#8#楼面积"/>
      <sheetName val="10#楼面积"/>
      <sheetName val="11#楼面积"/>
      <sheetName val="12#楼面积"/>
      <sheetName val="13#楼面积"/>
      <sheetName val="14#楼面积"/>
      <sheetName val="15#楼面积"/>
      <sheetName val="16#楼面积"/>
      <sheetName val="17#楼面积"/>
      <sheetName val="18#楼面积"/>
      <sheetName val="19#25#楼面积"/>
      <sheetName val="20#楼面积"/>
      <sheetName val="21#楼面积"/>
      <sheetName val="22#楼面积"/>
      <sheetName val="23#楼面积"/>
      <sheetName val="24#楼面积"/>
      <sheetName val="26#楼面积"/>
      <sheetName val="27#楼面积"/>
      <sheetName val="28#楼面积"/>
      <sheetName val="29#楼面积"/>
      <sheetName val="31#楼面积"/>
      <sheetName val="幼儿园面积"/>
      <sheetName val="评估结论"/>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远期支票"/>
      <sheetName val="土增(车库成本70%，建安成本全进））"/>
      <sheetName val="土增（车库成本70%，建安成本86%）"/>
      <sheetName val="重大节点"/>
      <sheetName val="管理费用12"/>
      <sheetName val="12年销售费用"/>
      <sheetName val="4亿开发贷四五六期资本化"/>
      <sheetName val="管理费用11"/>
      <sheetName val="土增（车库面积、成本、收入都计算）"/>
      <sheetName val="土增（查账）"/>
      <sheetName val="利息资本化集团"/>
      <sheetName val="13年管理费用"/>
      <sheetName val="13年销售费用"/>
      <sheetName val="付款计划（新）"/>
      <sheetName val="1、会计利润"/>
      <sheetName val="2、会计利润（土地评估增值）"/>
      <sheetName val="3、会计毛利"/>
      <sheetName val="4、会计毛利（土地评估增值）"/>
      <sheetName val="5、管理利润"/>
      <sheetName val="6、管理毛利"/>
      <sheetName val="7、现金流"/>
      <sheetName val="8、节奏成本"/>
      <sheetName val="9、销售计划"/>
      <sheetName val="10、待转化-利润贡献"/>
      <sheetName val="11、待转化-14年利润锁定"/>
      <sheetName val="12、付款计划"/>
      <sheetName val="13、2014销售费用"/>
      <sheetName val="14、2014管理费用"/>
      <sheetName val="15、贷款明细"/>
      <sheetName val="16、税款"/>
      <sheetName val="17、其他收支表"/>
      <sheetName val="18、土地评估增值及商誉"/>
      <sheetName val="19、科目明细表"/>
      <sheetName val="20、关键节点表"/>
      <sheetName val="21、2014收入测算"/>
      <sheetName val="融资财务费用1"/>
      <sheetName val="22、开发间接费"/>
      <sheetName val="23、利息资本化"/>
      <sheetName val="销售费用11、12"/>
      <sheetName val="销售费用（13年新）"/>
      <sheetName val="销售费用（14年新）"/>
      <sheetName val="销售费用13年（旧）"/>
      <sheetName val="管理费用（13年新）"/>
      <sheetName val="管理费用2013年（旧）"/>
      <sheetName val="24、利息资本化基础数据"/>
      <sheetName val="土增（查帐）"/>
      <sheetName val="土增（不含车库)"/>
      <sheetName val="25、土增（不限额）"/>
      <sheetName val="26、土增（限额）"/>
      <sheetName val="开发节奏（旧）"/>
      <sheetName val="现金流(旧）"/>
      <sheetName val="节奏成本（旧）"/>
      <sheetName val="bs&amp;pl"/>
      <sheetName val="填写要求"/>
      <sheetName val="ADJ"/>
      <sheetName val="附注"/>
      <sheetName val="管理费"/>
      <sheetName val="Index"/>
      <sheetName val="银行存款"/>
      <sheetName val="预收账款"/>
      <sheetName val="回款核对"/>
      <sheetName val="销售及结转"/>
      <sheetName val="税金"/>
      <sheetName val="预付税金"/>
      <sheetName val="CF资料"/>
      <sheetName val="所得及递延税"/>
      <sheetName val="土增递延"/>
      <sheetName val="内部关联往来"/>
      <sheetName val="应收款"/>
      <sheetName val="借款"/>
      <sheetName val="销售费计提"/>
      <sheetName val="纳税调整"/>
      <sheetName val="资本承担（新）"/>
      <sheetName val="付款核对"/>
      <sheetName val="收入成本"/>
      <sheetName val="在建物业"/>
      <sheetName val=" 成本结转（新）"/>
      <sheetName val="应付款"/>
      <sheetName val="科目余额1月"/>
      <sheetName val="科目余额"/>
      <sheetName val="金融资产"/>
      <sheetName val="无形资产"/>
      <sheetName val="股权投资"/>
      <sheetName val="土地(总)"/>
      <sheetName val="产值"/>
      <sheetName val="土地(08年)"/>
      <sheetName val="总土地(09.03)"/>
      <sheetName val="土摊测算"/>
      <sheetName val="建造成本"/>
      <sheetName val="间接费"/>
      <sheetName val="间接费分摊"/>
      <sheetName val="财务费"/>
      <sheetName val="土增税"/>
      <sheetName val="其他净收益"/>
      <sheetName val="权益变动"/>
      <sheetName val="销售费用(2014) "/>
      <sheetName val="费用明细2014"/>
      <sheetName val="利息资本化基础数据表"/>
      <sheetName val="利息资本化计算表"/>
      <sheetName val="管理毛利 "/>
      <sheetName val="2013年销售费用预算表"/>
      <sheetName val="2014销售费用"/>
      <sheetName val="合同额已算"/>
      <sheetName val="员工"/>
      <sheetName val="大单"/>
      <sheetName val="工抵"/>
      <sheetName val="发函"/>
      <sheetName val="大单总"/>
      <sheetName val="工抵总"/>
      <sheetName val="年度、月度情况"/>
      <sheetName val="2014年分月指标-2月调实"/>
      <sheetName val="分日情况"/>
      <sheetName val="月度新增"/>
      <sheetName val="剩余资源"/>
      <sheetName val="借款明细"/>
      <sheetName val="在途明细"/>
      <sheetName val="本月新增明细"/>
      <sheetName val="景观硬景"/>
      <sheetName val="苗木"/>
      <sheetName val="市政排水"/>
      <sheetName val="水电"/>
      <sheetName val="价格变化的品种"/>
      <sheetName val="2000CCTV"/>
      <sheetName val="2000PA"/>
      <sheetName val="2000DCN"/>
      <sheetName val="2000INTERCOM"/>
      <sheetName val="99CCTV SUP"/>
      <sheetName val="99Paging"/>
      <sheetName val="99Inter"/>
      <sheetName val="99DCN"/>
      <sheetName val="销售明细账"/>
      <sheetName val="5.1-销售数量及金额 湖北"/>
      <sheetName val="发现问题汇总"/>
      <sheetName val="Control List"/>
      <sheetName val="Name list"/>
      <sheetName val="各公司国际会计准则下报表"/>
      <sheetName val="POA"/>
      <sheetName val="IFRS"/>
      <sheetName val="PwC"/>
      <sheetName val="A-1货币资金明细表"/>
      <sheetName val="RP A-1货币资金汇总表(不用填写)"/>
      <sheetName val="A-2-1内部往来明细"/>
      <sheetName val="A-2-3 应收应付关联方明细"/>
      <sheetName val="RP A-2-3 应收应付关联方汇总表(不用填写)"/>
      <sheetName val="A-3 应收帐款明细表"/>
      <sheetName val="RP A-3应收帐款汇总表(不用填写) "/>
      <sheetName val="A-4 预付帐款明细表"/>
      <sheetName val="A-5其他应收款明细表"/>
      <sheetName val="A-6-1 POC计算表"/>
      <sheetName val="A-6-2 POC调整分录"/>
      <sheetName val="A-6-4 存货预提调整分录"/>
      <sheetName val="A-6-5 存货明细表"/>
      <sheetName val="RP A-6 存货汇总表(不用填写)"/>
      <sheetName val="A-7 待摊费用明细表"/>
      <sheetName val="A-8 长期投资明细表"/>
      <sheetName val="A-9 固定资产变动表"/>
      <sheetName val="A-10 其他长期资产明细表"/>
      <sheetName val="L-1 短期借款明细表"/>
      <sheetName val="RP L-1 短期借款(不用填写)"/>
      <sheetName val="L-2 长期借款明细表"/>
      <sheetName val="RP L-2 长期借款(不用填写)"/>
      <sheetName val="L-3 应付帐款"/>
      <sheetName val="L-4 其他应付款明细表"/>
      <sheetName val="L-5 应交税金"/>
      <sheetName val="L-6 其它流动负债科目"/>
      <sheetName val="L-7 工资福利费"/>
      <sheetName val="L-8 资本承担"/>
      <sheetName val="C-1 所有者权益"/>
      <sheetName val="PL-1 收入成本明细表"/>
      <sheetName val="PL-2 其它业务利润"/>
      <sheetName val="PL-3 销售及管理费用明细表"/>
      <sheetName val="RP PL-3 经营溢利（不用填写）"/>
      <sheetName val="PL-4 财务费用明细表"/>
      <sheetName val="RP PL-4 财务费用"/>
      <sheetName val="PL-5 利息资本化计算表"/>
      <sheetName val="RP PL-6 所得税费用"/>
      <sheetName val="价目表"/>
      <sheetName val="会计利润（土地评估增值）"/>
      <sheetName val="会计毛利（土地评估增值）"/>
      <sheetName val="销售费用1"/>
      <sheetName val="区域往来"/>
      <sheetName val="海尔地产利息"/>
      <sheetName val="第3季度MS-销额"/>
      <sheetName val="第3季度MS-销量"/>
      <sheetName val="02年MS-销额"/>
      <sheetName val="02年MS-销量"/>
      <sheetName val="Data-升"/>
      <sheetName val="Data-金额"/>
      <sheetName val="Data-瓶"/>
      <sheetName val="付款明细"/>
      <sheetName val="当月月业绩统计"/>
      <sheetName val="协议欠款2（多层）"/>
      <sheetName val="协议欠款2（高层）"/>
      <sheetName val="合同欠款2（多层）"/>
      <sheetName val="合同欠款2（高层）"/>
      <sheetName val="余房结构"/>
      <sheetName val="回款排摸"/>
      <sheetName val="2月6日"/>
      <sheetName val="NEW"/>
      <sheetName val="集团版"/>
      <sheetName val="2014年分月指标-1.20版"/>
      <sheetName val="现金流 (2)"/>
      <sheetName val="新现金流"/>
      <sheetName val="工程款付款计划1"/>
      <sheetName val="0627与启动会对比"/>
      <sheetName val="0627与0415责任书对比"/>
      <sheetName val="别墅车库成本明细表"/>
      <sheetName val="叠拼车库成本明细"/>
      <sheetName val="高层车库成本明细"/>
      <sheetName val="高层建安费1#楼基础5#楼主体"/>
      <sheetName val="高层建安2#楼"/>
      <sheetName val="15-2商业建安费 A-C段"/>
      <sheetName val="15-3商业参考15-2系数不同点做调整"/>
      <sheetName val="A-1联排地上建安分析表"/>
      <sheetName val="A-1联排建安地下部分"/>
      <sheetName val="联排地下车库"/>
      <sheetName val="叠拼地下"/>
      <sheetName val="15-2高层、叠拼、商业车库建安费"/>
      <sheetName val="15-3景观"/>
      <sheetName val="15-2景观"/>
      <sheetName val="一级计划(定稿）"/>
      <sheetName val="开发三级计划"/>
      <sheetName val="高层住宅2"/>
      <sheetName val="高层住宅3"/>
      <sheetName val="1号地块联排"/>
      <sheetName val="售房部及别墅样板房1"/>
      <sheetName val="高层展示区及样板房1"/>
      <sheetName val="售房部"/>
      <sheetName val="别墅样板房及展示区"/>
      <sheetName val="高层异地样板房"/>
      <sheetName val="高层展示区及公区"/>
      <sheetName val="资源（高层）"/>
      <sheetName val="资源（别墅）"/>
      <sheetName val="招标"/>
      <sheetName val="报建（别墅）"/>
      <sheetName val="报建（高层）"/>
      <sheetName val="差异分析-SJ"/>
      <sheetName val="差异分析-年度-SJ"/>
      <sheetName val="会计毛利 "/>
      <sheetName val="现金流新"/>
      <sheetName val="新工程付款计划表"/>
      <sheetName val="待转化-利润贡献（新）"/>
      <sheetName val="现金流新+IRR"/>
      <sheetName val="建造成本审批表（一期新）"/>
      <sheetName val="直接成本审批表 (一期新)"/>
      <sheetName val="费用成本表 (一期）新"/>
      <sheetName val="建造成本审批表（二期新）"/>
      <sheetName val="直接成本审批表 (二期新)"/>
      <sheetName val="费用成本表 (二期）新"/>
      <sheetName val="老工程付款计划表"/>
      <sheetName val="土增比较"/>
      <sheetName val="土增 (2)"/>
      <sheetName val="汇总简表"/>
      <sheetName val="贷款利息"/>
      <sheetName val="13年融资计划表"/>
      <sheetName val="14年融资计划表"/>
      <sheetName val="15年融资计划表"/>
      <sheetName val="产品配置表"/>
      <sheetName val="1期成本汇总表"/>
      <sheetName val="2期成本汇总表"/>
      <sheetName val="1.2期成本汇总"/>
      <sheetName val="指标对比(与启动会)"/>
      <sheetName val="指标对比(与4.23汇报版)"/>
      <sheetName val="zygy成本增加项目"/>
      <sheetName val="与4.23汇报版对比"/>
      <sheetName val="会计利润对比"/>
      <sheetName val="目标成本对比"/>
      <sheetName val="差异说明"/>
      <sheetName val="二期高层（13号地块）车库成本明细表"/>
      <sheetName val="二期高层（3号地块）车库成本明细表"/>
      <sheetName val="高层1平层建安费新"/>
      <sheetName val="高层3平层建安费新 (2)"/>
      <sheetName val="高层跃层建安费"/>
      <sheetName val="别墅商业建安新"/>
      <sheetName val="联排地上建安表新"/>
      <sheetName val="ZY别墅车库建安费"/>
      <sheetName val="联排地下室建安表新"/>
      <sheetName val="联排地下车库建安费新"/>
      <sheetName val="高层商业建安费新"/>
      <sheetName val="高层平层建安费新"/>
      <sheetName val="高层车库建安费新"/>
      <sheetName val="高层人防车库建安费新"/>
      <sheetName val="5.1米公寓新"/>
      <sheetName val="公用配套设施0"/>
      <sheetName val="公配分摊明细0"/>
      <sheetName val="汇总表（景观新）"/>
      <sheetName val="别墅展示区景观工程费用测算"/>
      <sheetName val="别墅非展示区景观工程费用测算"/>
      <sheetName val="高层展示区景观工程费用测算"/>
      <sheetName val="高层非展示区景观工程费用测算"/>
      <sheetName val="独立商业及办公景观工程费用测算"/>
      <sheetName val="高层展示区景观"/>
      <sheetName val="高层非展示区景观"/>
      <sheetName val="别墅展示区景观"/>
      <sheetName val="别墅非展示区景观"/>
      <sheetName val="独立商业及办公景观"/>
      <sheetName val="中央公高层景观（原）"/>
      <sheetName val="中央公园别墅景观（原）"/>
      <sheetName val="会所及样板房装饰"/>
      <sheetName val="设计费明细"/>
      <sheetName val="土石方"/>
      <sheetName val="土石方分摊明细"/>
      <sheetName val="物业用装饰装修"/>
      <sheetName val="物管用房费用单方"/>
      <sheetName val="别墅车库架空测算费用"/>
      <sheetName val="公区装修"/>
      <sheetName val="建安成本单方对比"/>
      <sheetName val="别墅成本增加项目"/>
      <sheetName val="1号地高层1成本增加项目"/>
      <sheetName val="3号地成本增加项目"/>
      <sheetName val="中央公园售价差异"/>
      <sheetName val="1#2#地块地下室层高"/>
      <sheetName val="3号地商业架空层费用测算"/>
      <sheetName val="高层车库智能化"/>
      <sheetName val="排水工程"/>
      <sheetName val="噪音栏板费用"/>
      <sheetName val="协议"/>
      <sheetName val="付款方式"/>
      <sheetName val="银行"/>
      <sheetName val="按揭到帐"/>
      <sheetName val="接待人"/>
      <sheetName val="拼合情况"/>
      <sheetName val="样板房"/>
      <sheetName val="储藏室"/>
      <sheetName val="数据表"/>
      <sheetName val="完成确认"/>
      <sheetName val="鮮之味搭贈"/>
      <sheetName val="IG軍挑戰案附件(2)"/>
      <sheetName val="IG軍挑戰案附件(簽呈版)"/>
      <sheetName val="IG軍挑戰案附件(1)"/>
      <sheetName val="IG軍挑戰案1227"/>
      <sheetName val="上市計劃附件 (3)"/>
      <sheetName val="上市計劃附件 (2)"/>
      <sheetName val="上市計劃附件"/>
      <sheetName val="新產品上市計劃"/>
      <sheetName val="標準格式"/>
      <sheetName val="IG軍on pack附件 (2)"/>
      <sheetName val="IG軍on pack1204"/>
      <sheetName val="進度管制表"/>
      <sheetName val="促銷活動損益"/>
      <sheetName val="促銷活動附件"/>
      <sheetName val="盒蓋集字促銷方案"/>
      <sheetName val="台鹽合約"/>
      <sheetName val="台鹽合約 (2)"/>
      <sheetName val="公會附表"/>
      <sheetName val="公會代表"/>
      <sheetName val="葵花油合約書事宜"/>
      <sheetName val="追加預算"/>
      <sheetName val="1kg軍促銷方案研擬 "/>
      <sheetName val="小包裝研擬(2)"/>
      <sheetName val="小包裝促銷方案研擬(1) "/>
      <sheetName val="小包裝促銷方案研擬"/>
      <sheetName val="IG軍on pack附件"/>
      <sheetName val="IG軍on pack"/>
      <sheetName val="武田技酬金"/>
      <sheetName val="IG挑戰結算"/>
      <sheetName val="賣酒簽呈"/>
      <sheetName val="副牌補貼"/>
      <sheetName val="追加廣告預算0621"/>
      <sheetName val="經銷通路修正"/>
      <sheetName val="_____"/>
      <sheetName val="框图"/>
      <sheetName val="报价一"/>
      <sheetName val="框图2"/>
      <sheetName val="方案3"/>
      <sheetName val="10月回"/>
      <sheetName val="分布1"/>
      <sheetName val="流程图"/>
      <sheetName val="零研普查封面"/>
      <sheetName val="零研普查"/>
      <sheetName val="新零研普查"/>
      <sheetName val="普查城市详细编码"/>
      <sheetName val="调查表"/>
      <sheetName val="普查注意事项"/>
      <sheetName val="类型区分表"/>
      <sheetName val="康产品"/>
      <sheetName val="商店类型"/>
      <sheetName val="日用品明细表"/>
      <sheetName val="普查记录表"/>
      <sheetName val="劳务费发放明细表"/>
      <sheetName val="样本分布示例牡丹江"/>
      <sheetName val="选取调查样本封面 "/>
      <sheetName val="选取调查样本"/>
      <sheetName val="样本"/>
      <sheetName val="访员培训封面"/>
      <sheetName val="访员培训"/>
      <sheetName val="一览表"/>
      <sheetName val="媒体"/>
      <sheetName val="批发市场"/>
      <sheetName val="基础问卷市场调查表"/>
      <sheetName val="问卷示例"/>
      <sheetName val="A基础问卷"/>
      <sheetName val="A基础问卷示例"/>
      <sheetName val="学生资料卡"/>
      <sheetName val="品项口味一览表"/>
      <sheetName val="访员调查封面"/>
      <sheetName val="访员调查"/>
      <sheetName val="检核问卷封面 "/>
      <sheetName val="检核问卷及奖惩"/>
      <sheetName val="劳务费总计"/>
      <sheetName val="劳务费发放表 "/>
      <sheetName val="市调费用邮寄明细"/>
      <sheetName val="统计问卷封面 "/>
      <sheetName val="统计问卷"/>
      <sheetName val="零售价表"/>
      <sheetName val="销量表"/>
      <sheetName val="批号表"/>
      <sheetName val="B类销量统计表"/>
      <sheetName val="A类店统计表"/>
      <sheetName val="直营统计表"/>
      <sheetName val="直营统计表 (2)"/>
      <sheetName val="形成月报封面"/>
      <sheetName val="月报说明"/>
      <sheetName val="东北总铺"/>
      <sheetName val="东北总占"/>
      <sheetName val="月报封面"/>
      <sheetName val="铺货率"/>
      <sheetName val="分口味"/>
      <sheetName val="主品项铺货度"/>
      <sheetName val="哈分区"/>
      <sheetName val="占有总表"/>
      <sheetName val="分价占有"/>
      <sheetName val="零售价格"/>
      <sheetName val="零售批号"/>
      <sheetName val="批号预警表"/>
      <sheetName val="A级店口味铺货"/>
      <sheetName val="A级主要店"/>
      <sheetName val="市场信息（1）"/>
      <sheetName val="市场信息 (2)"/>
      <sheetName val="广促信息"/>
      <sheetName val="提供月报封面 "/>
      <sheetName val="形成月报封面 (3)"/>
      <sheetName val="关于资本化利息的基础数据"/>
      <sheetName val="Sheet23"/>
      <sheetName val="Sheet24"/>
      <sheetName val="统计总表"/>
      <sheetName val="高层二期合同台账"/>
      <sheetName val="商业二期合同台账"/>
      <sheetName val="重大节点(旧）"/>
      <sheetName val="开发间接费用"/>
      <sheetName val="重大节点（新）"/>
      <sheetName val="经营利润表-明细-5-1-CRLD240000物业管理"/>
      <sheetName val="经营利润表-明细-5-1-CRLD250000租务"/>
      <sheetName val="经营利润表-明细-5-1-CRLD260000其他收入"/>
      <sheetName val="经营利润表-明细-5-1-CRLD270000会所"/>
      <sheetName val="经营利润表-明细-物业销售-上海"/>
      <sheetName val="经营利润表-明细-物业管理-上海"/>
      <sheetName val="经营利润表-明细-租金收入-上海"/>
      <sheetName val="经营利润表-明细-物业销售-成都"/>
      <sheetName val="经营利润表-明细-物业管理-成都"/>
      <sheetName val="经营利润表-明细-租金收入-成都"/>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其它非经营性收入及支出分析表-23"/>
      <sheetName val="土地储备表"/>
      <sheetName val="资金情怳表-27"/>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现金流新1"/>
      <sheetName val="融资及财务费用"/>
      <sheetName val="土地"/>
      <sheetName val="市配"/>
      <sheetName val="公配"/>
      <sheetName val="其他"/>
      <sheetName val="2、会计利润 (土地评估增值)"/>
      <sheetName val="4、会计毛利 (土地评估增值)"/>
      <sheetName val="20、关键节点"/>
      <sheetName val="21、2014年收入测算"/>
      <sheetName val="22、开发间接费用"/>
      <sheetName val="收入测算(13)"/>
      <sheetName val="13年管理费用（新）"/>
      <sheetName val="13年管理费用（旧）"/>
      <sheetName val="2014销售费用（旧）"/>
      <sheetName val="13年销售费用（新）"/>
      <sheetName val="13年销售费用（旧）"/>
      <sheetName val="2014年销售费用旧表"/>
      <sheetName val="2014年销售费用旧"/>
      <sheetName val="待转化-利润贡献（旧表）"/>
      <sheetName val="待转化-利润贡献(13)"/>
      <sheetName val="BA-Pl"/>
      <sheetName val="土增(集团要求）"/>
      <sheetName val="Index-"/>
      <sheetName val="收入测算"/>
      <sheetName val="中国宏观经济强劲"/>
      <sheetName val="高增长高利润的经营业绩 (2)"/>
      <sheetName val="收入基础多元化"/>
      <sheetName val="new1"/>
      <sheetName val="Revenue"/>
      <sheetName val="Excellent"/>
      <sheetName val="Site"/>
      <sheetName val="主要房地产市场发展趋势—北京"/>
      <sheetName val="主要房地产市场发展趋势—上海"/>
      <sheetName val="主要房地产市场发展趋势—浙江"/>
      <sheetName val="主要房地产市场发展趋势—杭州"/>
      <sheetName val="高增长高利润的经营业绩"/>
      <sheetName val="多元化高质量的土地储备"/>
      <sheetName val="历史"/>
      <sheetName val="2013.3"/>
      <sheetName val="2013.4"/>
      <sheetName val="2013.5"/>
      <sheetName val="2013.6"/>
      <sheetName val="2013.7"/>
      <sheetName val="2013.8"/>
      <sheetName val="2013.9"/>
      <sheetName val="2013.10"/>
      <sheetName val="2013.11"/>
      <sheetName val="2013.12"/>
      <sheetName val="2014.1"/>
      <sheetName val="2014.2"/>
      <sheetName val="2014.3"/>
      <sheetName val="2014.4"/>
      <sheetName val="底价38000"/>
      <sheetName val="底价40000"/>
      <sheetName val="全部上反12%"/>
      <sheetName val="9明细"/>
      <sheetName val="9# (定)"/>
      <sheetName val="C1121A-1石材 C1121A'-1石材"/>
      <sheetName val="C1221-1A石材 C1221'-1石材"/>
      <sheetName val="C02石材"/>
      <sheetName val="C0924石材 C0924'石材"/>
      <sheetName val="C1124A石材"/>
      <sheetName val="C1024石材 C1024'石材"/>
      <sheetName val="C1019石材"/>
      <sheetName val="C0919石材 C0919'石材"/>
      <sheetName val="C0924A石材"/>
      <sheetName val="C1724石材"/>
      <sheetName val="C01石材"/>
      <sheetName val="C1924石材 C1924'石材"/>
      <sheetName val="C1724A石材 C1724A'石材"/>
      <sheetName val="C2924石材"/>
      <sheetName val="C0824石材"/>
      <sheetName val="C1224B石材 C1224'B石材"/>
      <sheetName val="C1124石材"/>
      <sheetName val="C1124'石材"/>
      <sheetName val="C0924B石材"/>
      <sheetName val="C03石材"/>
      <sheetName val="C0617石材"/>
      <sheetName val="C0617涂料1"/>
      <sheetName val="C0617涂料"/>
      <sheetName val="C1420石材"/>
      <sheetName val="C1420'石材"/>
      <sheetName val="C1220A石材"/>
      <sheetName val="C1220石材"/>
      <sheetName val="C1220'石材"/>
      <sheetName val="C04石材"/>
      <sheetName val="C0924'-1石材"/>
      <sheetName val="C3224石材"/>
      <sheetName val="C1224石材"/>
      <sheetName val="C0824'石材"/>
      <sheetName val="C02A石材"/>
      <sheetName val="C0921石材"/>
      <sheetName val="C0921涂料1"/>
      <sheetName val="C0921涂料"/>
      <sheetName val="C1921石材 C1921'石材"/>
      <sheetName val="C1921涂料1 C1921'涂料1"/>
      <sheetName val="C1921涂料 C1921'涂料"/>
      <sheetName val="C1121A石材(定）"/>
      <sheetName val="C1121A涂料1"/>
      <sheetName val="C1121A涂料"/>
      <sheetName val="C3221石材 C3221A石材"/>
      <sheetName val="C3221涂料1 C3221A涂料1"/>
      <sheetName val="C3221涂料 C3221A涂料"/>
      <sheetName val="C0921A石材"/>
      <sheetName val="C0921A涂料1"/>
      <sheetName val="C0921A涂料"/>
      <sheetName val="C1721A石材 C1721A'石材 C1721石材"/>
      <sheetName val="C1721A涂料1  C1721A'涂料1 C1721涂料1"/>
      <sheetName val="C1721A涂料 C1721A'涂料 C1721涂料"/>
      <sheetName val="C01A石材"/>
      <sheetName val="C2921石材"/>
      <sheetName val="C2921涂料1"/>
      <sheetName val="C2921涂料"/>
      <sheetName val="C2221石材"/>
      <sheetName val="C2221涂料1"/>
      <sheetName val="C2221涂料"/>
      <sheetName val="C1121石材"/>
      <sheetName val="C1121涂料1"/>
      <sheetName val="C1121涂料"/>
      <sheetName val="C1121'石材"/>
      <sheetName val="C1121'涂料1"/>
      <sheetName val="C1121'涂料"/>
      <sheetName val="C03A石材"/>
      <sheetName val="C1517A石材"/>
      <sheetName val="C1417石材"/>
      <sheetName val="C1417涂料1"/>
      <sheetName val="C1417涂料"/>
      <sheetName val="C1417'石材"/>
      <sheetName val="C1417'涂料1"/>
      <sheetName val="C1417'涂料"/>
      <sheetName val="C1217石材"/>
      <sheetName val="C1217涂料1"/>
      <sheetName val="C1217涂料"/>
      <sheetName val="C1217'石材"/>
      <sheetName val="C1217'涂料1"/>
      <sheetName val="C1217'涂料"/>
      <sheetName val="C04A石材"/>
      <sheetName val="C0921'石材"/>
      <sheetName val="C0921'涂料1"/>
      <sheetName val="C0921'涂料"/>
      <sheetName val="C1221石材"/>
      <sheetName val="C1221涂料1 C1221涂料"/>
      <sheetName val="C0821'石材"/>
      <sheetName val="C0821'涂料1"/>
      <sheetName val="C0821'涂料"/>
      <sheetName val="C02B涂料1"/>
      <sheetName val="C02B涂料"/>
      <sheetName val="C01B涂料1"/>
      <sheetName val="C01B涂料"/>
      <sheetName val="C03B涂料1"/>
      <sheetName val="C03B涂料"/>
      <sheetName val="C1521A石材"/>
      <sheetName val="C04B涂料1"/>
      <sheetName val="C04B涂料"/>
      <sheetName val="M1024A石材 M1024A'石材"/>
      <sheetName val="M1024A涂料1（涂料）  M1024A'涂料1（涂料)"/>
      <sheetName val="M1024石材 M1024C石材 M1024A石材"/>
      <sheetName val="M1224石材"/>
      <sheetName val="M1324石材"/>
      <sheetName val="M1324涂料1"/>
      <sheetName val="M1324涂料"/>
      <sheetName val="C0821石材 C0821'-1石材 C0821A石材"/>
      <sheetName val="C1921B涂料 C1921B'涂料"/>
      <sheetName val="C1015涂料"/>
      <sheetName val="C1217B涂料"/>
      <sheetName val="C01C涂料"/>
      <sheetName val="C1721B涂料"/>
      <sheetName val="MC2024石材"/>
      <sheetName val="MC4029石材"/>
      <sheetName val="M1824石材"/>
      <sheetName val="M1526石材"/>
      <sheetName val="M0815石材"/>
      <sheetName val="M0815涂料1"/>
      <sheetName val="M0815涂料"/>
      <sheetName val="餐厅门石材"/>
      <sheetName val="餐厅1石材"/>
      <sheetName val="防雨百页涂料"/>
      <sheetName val="百页1石材"/>
      <sheetName val="百页2石材"/>
      <sheetName val="百页2涂料"/>
      <sheetName val="百页3石材"/>
      <sheetName val="百页4石材 "/>
      <sheetName val="百页4涂料"/>
      <sheetName val="百页5涂料"/>
      <sheetName val="百页6石材"/>
      <sheetName val="百页7石材 "/>
      <sheetName val="百页7涂料"/>
      <sheetName val="MQ1"/>
      <sheetName val="MQ2"/>
      <sheetName val="MQ3"/>
      <sheetName val="MQ4"/>
      <sheetName val="MQ4'幕墙"/>
      <sheetName val="C1559"/>
      <sheetName val="C0821a石材-m"/>
      <sheetName val="C0821a涂料-m"/>
      <sheetName val="C1121A石材"/>
      <sheetName val="会计利润表"/>
      <sheetName val="IRR"/>
      <sheetName val="会计毛利表"/>
      <sheetName val="价格"/>
      <sheetName val="目标成本模版目录"/>
      <sheetName val="直接成本审批表"/>
      <sheetName val="建造成本审批表"/>
      <sheetName val="各业态直接成本划分简表"/>
      <sheetName val="付款表新"/>
      <sheetName val="与前版目标成本对比分析表"/>
      <sheetName val="费用成本表"/>
      <sheetName val="全项目综合指标表"/>
      <sheetName val="当期综合指标表"/>
      <sheetName val="配置标准表"/>
      <sheetName val="一期成本汇总表"/>
      <sheetName val="非建安测算表"/>
      <sheetName val="华宅3.5"/>
      <sheetName val="华宅3.2"/>
      <sheetName val="建测（地商）"/>
      <sheetName val="建测（商业街）"/>
      <sheetName val="建测（底商）"/>
      <sheetName val="建测（幼儿园）"/>
      <sheetName val="建测（公寓）5.1"/>
      <sheetName val="建测（超高层）67"/>
      <sheetName val="建测（车库）"/>
      <sheetName val="土地款分摊（新）"/>
      <sheetName val="平基挡墙费用"/>
      <sheetName val="景观估算表"/>
      <sheetName val="室外排水管网"/>
      <sheetName val="建安测算表（土方、地基）"/>
      <sheetName val="建测（原表）"/>
      <sheetName val="2013.10.8"/>
      <sheetName val="开发部台账2013.10.8"/>
      <sheetName val="1-1#楼"/>
      <sheetName val="1-2#楼"/>
      <sheetName val="1-2#楼 (2)"/>
      <sheetName val="1-3#楼"/>
      <sheetName val="1-4#楼"/>
      <sheetName val="1-5#楼 "/>
      <sheetName val="1-5#楼  (2)"/>
      <sheetName val="1-8#楼"/>
      <sheetName val="1-9#楼"/>
      <sheetName val="1-10#楼"/>
      <sheetName val="1-11#楼"/>
      <sheetName val="1-12#楼"/>
      <sheetName val="1-13#楼"/>
      <sheetName val="1-15#楼"/>
      <sheetName val="1-16#楼"/>
      <sheetName val="1-17#楼"/>
      <sheetName val="1-18#楼 "/>
      <sheetName val="1-19#楼"/>
      <sheetName val="1-20#楼"/>
      <sheetName val="1-21#楼"/>
      <sheetName val="例会数据表"/>
      <sheetName val="协议未转"/>
      <sheetName val="银行按揭台账"/>
      <sheetName val="分销代理说明"/>
      <sheetName val="统计"/>
      <sheetName val="保留房源"/>
      <sheetName val="公寓式办公"/>
      <sheetName val="3幢打印稿"/>
      <sheetName val="1幢打印稿"/>
      <sheetName val="5A办公2幢"/>
      <sheetName val="5A办公4幢"/>
      <sheetName val="独栋办公"/>
      <sheetName val="新增明细"/>
      <sheetName val="协议变更"/>
      <sheetName val="别墅房间信息"/>
      <sheetName val="汇总表-1"/>
      <sheetName val="汇总表-2"/>
      <sheetName val="附件1"/>
      <sheetName val="资本化重测"/>
      <sheetName val="2015管理费用"/>
      <sheetName val="2015年营销费用"/>
      <sheetName val="1-方案版目标成本审批表"/>
      <sheetName val="2-建造成本审批表"/>
      <sheetName val="3-费用成本"/>
      <sheetName val="4-当期综合指标表"/>
      <sheetName val="5-配置标准表"/>
      <sheetName val="非建安数据"/>
      <sheetName val="6-土地款分摊（占地面积）"/>
      <sheetName val="7-成本汇总表"/>
      <sheetName val="8-O测算"/>
      <sheetName val="9-建造成本汇总表"/>
      <sheetName val="25-成本对比表"/>
      <sheetName val="10--非建安测算表1"/>
      <sheetName val="11-土方及基础工程"/>
      <sheetName val="12-设计费"/>
      <sheetName val="13-甲供材甲分包"/>
      <sheetName val="14-建安测算表-集中商业O"/>
      <sheetName val="15-建安测算表-地下商铺"/>
      <sheetName val="16-建安测算表-办公楼O（1）超高"/>
      <sheetName val="17-建安测算表-办公楼O（2）高层 "/>
      <sheetName val="18-建安测算表-地下车库1"/>
      <sheetName val="19-35KV红号站测算"/>
      <sheetName val="20-地块内红号站费用测算"/>
      <sheetName val="21-分栋号面积"/>
      <sheetName val="22-智能化系统测算"/>
      <sheetName val="23-景观测算"/>
      <sheetName val="24-公用部位精装面积"/>
      <sheetName val="26-空调测算"/>
      <sheetName val="27-电梯测算"/>
      <sheetName val="样板间及售楼处"/>
      <sheetName val="合同分摊"/>
      <sheetName val="标准层户内面积汇总表"/>
      <sheetName val="建安测算表-办公楼N-1、4号楼 "/>
      <sheetName val="节奏成本0"/>
      <sheetName val="桩个数"/>
      <sheetName val="后压浆管延米"/>
      <sheetName val="单桩量"/>
      <sheetName val="降水井立柱"/>
      <sheetName val="灌注桩"/>
      <sheetName val="三轴搅拌桩"/>
      <sheetName val="汇总报价"/>
      <sheetName val="表1 高层、配建及车库总包工程"/>
      <sheetName val="表2.1 直接费报价"/>
      <sheetName val="表2.2 措施费报价"/>
      <sheetName val="表2.3 施工措施费报价"/>
      <sheetName val="表4 土方工程报价"/>
      <sheetName val="表5招标楼栋及楼层、预计建筑面积"/>
      <sheetName val="表6拆除工程"/>
      <sheetName val="表7发电机台班"/>
      <sheetName val="表8线条型号参照表"/>
      <sheetName val="直接目标成本审批表"/>
      <sheetName val="建造目标成本审批表"/>
      <sheetName val="各业态直接成本划分"/>
      <sheetName val="2月经营计划与现版本面积指标对比"/>
      <sheetName val="11月确定版与7月版本对比"/>
      <sheetName val="15-2商业建安费 A-C段1#楼商业结构、砌体抹灰"/>
      <sheetName val="联排别墅改商业地上"/>
      <sheetName val="联排别墅改商业地下"/>
      <sheetName val="15-3景观1"/>
      <sheetName val="15-2期样板区"/>
      <sheetName val="电梯清单"/>
      <sheetName val="节奏成本 201402"/>
      <sheetName val="2月经营计划与现版本对比"/>
      <sheetName val="启动版节奏成本"/>
      <sheetName val="启动版与现版本对比"/>
      <sheetName val="15-2、3面积梳理"/>
      <sheetName val="启动版计划与现版本面积指标对比"/>
      <sheetName val="基本参数及说明表"/>
      <sheetName val="利润及利润分配表"/>
      <sheetName val="比较资产负债表"/>
      <sheetName val="共同比资产负债表"/>
      <sheetName val="比较利润及利润分配表"/>
      <sheetName val="共同比利润及利润分配表"/>
      <sheetName val="比较现金流量表"/>
      <sheetName val="共同比现金流量表"/>
      <sheetName val="财务比率表"/>
      <sheetName val="杜邦分析表"/>
      <sheetName val="销售成本倒轧表"/>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11月新增分解"/>
      <sheetName val="11月新增"/>
      <sheetName val="12月新增分解"/>
      <sheetName val="七期十期调整前比较第一版方案"/>
      <sheetName val="七期十期调整前比较第二版方案"/>
      <sheetName val="敏感度分析表"/>
      <sheetName val="建筑面积统计表"/>
      <sheetName val="七期十期调整后比较"/>
      <sheetName val="七期十期建安差异表"/>
      <sheetName val="费用"/>
      <sheetName val="建造目标成本（无样板房销售装饰及市配空房管理费）"/>
      <sheetName val="干挂石材成本"/>
      <sheetName val="玻璃栏板费用测算明细表"/>
      <sheetName val="建安汇总（3.5SOHO)"/>
      <sheetName val="建安费(SOHO)3.5 "/>
      <sheetName val="工程付款"/>
      <sheetName val="与年中经营计划对比表 (2)"/>
      <sheetName val="地上可售工程直接成本审批表（新）"/>
      <sheetName val="增加成本及费用说明表（住宅）"/>
      <sheetName val="前期费作废"/>
      <sheetName val="项目配置标准表(新） "/>
      <sheetName val="建安汇总（酒店式公寓）"/>
      <sheetName val="13期人防成本明细表 "/>
      <sheetName val="13期车库成本明细表"/>
      <sheetName val="13期住宅成本明细表"/>
      <sheetName val="建造目标成本审批表 "/>
      <sheetName val="方案目标成本版与现版本对比"/>
      <sheetName val="经营计划与现在方案对比（报审版）"/>
      <sheetName val="方案目标成本与现方案指标对比"/>
      <sheetName val="经营计划与现在方案面积指标对比 "/>
      <sheetName val="经营计划与现方案对比（利润额对比）"/>
      <sheetName val="节奏成本201401"/>
      <sheetName val="车库对比表"/>
      <sheetName val="12月版 节奏成本201003"/>
      <sheetName val="201402节奏成本"/>
      <sheetName val="办公会所"/>
      <sheetName val="建安费(写字楼)"/>
      <sheetName val="建安汇总（5.1SOHO)"/>
      <sheetName val="建安费(SOHO)5.1"/>
      <sheetName val="建安汇总（LOFT)"/>
      <sheetName val="建安费(LOFT)3.6"/>
      <sheetName val="建安汇总（底层商业) "/>
      <sheetName val="建安费(底层商业) "/>
      <sheetName val="建安汇总（独立商业) "/>
      <sheetName val="建安费（LOFT）4# 楼酒店"/>
      <sheetName val="建安费(独立商业)"/>
      <sheetName val="电影院"/>
      <sheetName val="超市前商业区"/>
      <sheetName val="超市"/>
      <sheetName val="车库审批表（旧）"/>
      <sheetName val="地下车库直接成本审批表（新）"/>
      <sheetName val="居住环境"/>
      <sheetName val="展示区"/>
      <sheetName val="公共部位装修（写字楼）"/>
      <sheetName val="公共部位装修预算（LOFT）"/>
      <sheetName val="公共部位装修（独立商业）"/>
      <sheetName val="公共部位装修预算（SOHO）"/>
      <sheetName val="公共部位装修（办公会所）"/>
      <sheetName val="10期幼儿园成本明细表"/>
      <sheetName val="电梯工程费"/>
      <sheetName val="电梯单价明细表"/>
      <sheetName val="对比表"/>
      <sheetName val="2014.3.1建筑面积再次梳理"/>
      <sheetName val="4、5#楼不用面积"/>
      <sheetName val="套内面积梳理"/>
      <sheetName val="桃花源别墅2014销售费用（总表）"/>
      <sheetName val="桃花源别墅2014销售费用明细"/>
      <sheetName val="2013占2014费用"/>
      <sheetName val="1-6月西溪"/>
      <sheetName val="1-7月管理费用预算执行"/>
      <sheetName val="1-7月销售费用预算执行"/>
      <sheetName val="费用查核-7月"/>
      <sheetName val="费用查核-6月"/>
      <sheetName val="1-5月管理费用预算执行"/>
      <sheetName val="1-5月营销费用执行情况"/>
      <sheetName val="费用查核-5月(望江府修正后）"/>
      <sheetName val="费用查核-5月(望江府原稿）"/>
      <sheetName val="费用查核-5月(望江府借款）"/>
      <sheetName val="费用查核-4月(望江府） (2)"/>
      <sheetName val="费用查核-4月(望江府） (集团检查)"/>
      <sheetName val="西溪4月"/>
      <sheetName val="费用查核-4月(望江府）"/>
      <sheetName val="费用查核"/>
      <sheetName val="费用查核-3月"/>
      <sheetName val="望江4月"/>
      <sheetName val="探亲费西溪"/>
      <sheetName val="探亲费望江"/>
      <sheetName val="1-6"/>
      <sheetName val="1--7"/>
      <sheetName val="1-7(冲减）"/>
      <sheetName val="营销合同（草稿）"/>
      <sheetName val="借款（草稿）"/>
      <sheetName val="9月销售费用"/>
      <sheetName val="营销预算分析表"/>
      <sheetName val="8月营销费用（分析底稿)"/>
      <sheetName val="8月管理费用（分析）"/>
      <sheetName val="营销对预算执行差异（细）"/>
      <sheetName val="8月管理费用"/>
      <sheetName val="管理费用预算执行表"/>
      <sheetName val="8月预算执行中扣的预算明细"/>
      <sheetName val="管理费用账务明细"/>
      <sheetName val="开发间接费用账务明细"/>
      <sheetName val="1-8月"/>
      <sheetName val="1-8月（冲减1）"/>
      <sheetName val="1-8月冲减（含借款）"/>
      <sheetName val="汪永理借款操作"/>
      <sheetName val="王程借款操作"/>
      <sheetName val="9月销售费用预算执行表"/>
      <sheetName val="已提交未付款单据（管理）"/>
      <sheetName val="9月营销合同对账"/>
      <sheetName val="9月营销预算全对账"/>
      <sheetName val="9月营销费用账面对"/>
      <sheetName val="9月管理费用"/>
      <sheetName val="9月预算合计"/>
      <sheetName val="1-9月预算合计"/>
      <sheetName val="1-9月预算合计（冲减）（含借款）"/>
      <sheetName val="1-9月预算合计（冲减）"/>
      <sheetName val="远期支票汇总"/>
      <sheetName val="预算调整申请表"/>
      <sheetName val="年初苏州公司经营计划"/>
      <sheetName val="2014年御园年初费用预算"/>
      <sheetName val="2014年桃花源年初费用预算"/>
      <sheetName val="苏州公司1-6月调实费用汇总"/>
      <sheetName val="御园1-6月调实及7-12月预算"/>
      <sheetName val="桃花源1-6月调实及7-12月预算"/>
      <sheetName val="御园1-7月调实及8-12月预算"/>
      <sheetName val="费用核算-御园1-7月调实及8-12月预算"/>
      <sheetName val="总表惠"/>
      <sheetName val="御园1-6月薪酬"/>
      <sheetName val="桃花源1-6月薪酬"/>
      <sheetName val="费用明细"/>
      <sheetName val="费用核算"/>
      <sheetName val="2013年费用占用2014年汇总表"/>
      <sheetName val="御园13年计入14年费用明细"/>
      <sheetName val="2013年管理费用预算表"/>
      <sheetName val="2014年管理费用预算表"/>
      <sheetName val="2013年销售费用"/>
      <sheetName val="2014年销售费用预算表"/>
      <sheetName val="销售人员工资及福利"/>
      <sheetName val="待转换-利润贡献"/>
      <sheetName val="2013管理费用预算表"/>
      <sheetName val="利息资本化含土地出让金"/>
      <sheetName val="1f"/>
      <sheetName val="2f"/>
      <sheetName val="一拖二"/>
      <sheetName val="日期编号（A）"/>
      <sheetName val="住宅面积明细（B-1)"/>
      <sheetName val="非住宅面积明细（B-2)"/>
      <sheetName val="分期开发安排（B-3）"/>
      <sheetName val="成本测算（C)"/>
      <sheetName val="项目计划（D)"/>
      <sheetName val="付款计划（E)"/>
      <sheetName val="销售（F）"/>
      <sheetName val="回款（-1)"/>
      <sheetName val="租金（G)"/>
      <sheetName val="税金及留存资产"/>
      <sheetName val="现金流量（H)"/>
      <sheetName val="资金来源与运用(I)"/>
      <sheetName val="000000"/>
      <sheetName val="100000"/>
      <sheetName val="Sheet1 "/>
      <sheetName val="Sheet2 "/>
      <sheetName val="47地块汇总"/>
      <sheetName val="现金流 "/>
      <sheetName val="完全成本表"/>
      <sheetName val="土地评估增值摊销"/>
      <sheetName val="3-项目月度销售分解"/>
      <sheetName val="盛世滨江12-1"/>
      <sheetName val="盛世滨江12-2"/>
      <sheetName val="盛世滨江12-3"/>
      <sheetName val="盛世滨江12-4"/>
      <sheetName val="盛世滨江12-5"/>
      <sheetName val="盛世滨江12-8"/>
      <sheetName val="盛世滨江12-9"/>
      <sheetName val="盛世滨江12-10"/>
      <sheetName val="盛世滨江12-11"/>
      <sheetName val="盛世滨江12-12"/>
      <sheetName val="盛世滨江12-13"/>
      <sheetName val="盛世滨江12-14"/>
      <sheetName val="盛世滨江12-15"/>
      <sheetName val="盛世滨江12-16"/>
      <sheetName val="盛世滨江12-17"/>
      <sheetName val="盛世滨江12-18"/>
      <sheetName val="盛世滨江12-19"/>
      <sheetName val="盛世滨江12-20"/>
      <sheetName val="盛世滨江12-21"/>
      <sheetName val="盛世滨江12-22"/>
      <sheetName val="盛世滨江12-23"/>
      <sheetName val="盛世滨江12-24"/>
      <sheetName val="盛世滨江12-25"/>
      <sheetName val="盛世滨江12-26"/>
      <sheetName val="盛世滨江12-27"/>
      <sheetName val="盛世滨江12-28"/>
      <sheetName val="盛世滨江12-29"/>
      <sheetName val="盛世滨江12-30"/>
      <sheetName val="盛世滨江12-31"/>
      <sheetName val="01年合计达成"/>
      <sheetName val="每日C01年达成"/>
      <sheetName val="贝思缇01年达成"/>
      <sheetName val="每日C01年策略检讨"/>
      <sheetName val="贝思缇01年策略检讨"/>
      <sheetName val="市场规模"/>
      <sheetName val="果汁竞争者"/>
      <sheetName val="豆奶竞争者"/>
      <sheetName val="乳酸竞争者"/>
      <sheetName val="新产品SKU"/>
      <sheetName val="每日C02年品牌策略"/>
      <sheetName val="每日C02年广促策略"/>
      <sheetName val="每日C02年营运目标"/>
      <sheetName val="每日C02年分月"/>
      <sheetName val="贝思缇02年品牌策略"/>
      <sheetName val="贝思缇02年广促策略"/>
      <sheetName val="贝思缇02年营运目标"/>
      <sheetName val="贝思缇02年分月"/>
      <sheetName val="豆奶02年品牌策略"/>
      <sheetName val="豆奶02年广促策略"/>
      <sheetName val="豆奶02年营运目标"/>
      <sheetName val="豆奶02年分月"/>
      <sheetName val="乳酸02年品牌策略"/>
      <sheetName val="乳酸02年广促策略"/>
      <sheetName val="乳酸02年营运目标"/>
      <sheetName val="02年总营运目标"/>
      <sheetName val="方针计划一"/>
      <sheetName val="专案"/>
      <sheetName val="贝思缇02年费用"/>
      <sheetName val="豆奶02年费用"/>
      <sheetName val="乳酸02年费用"/>
      <sheetName val="乳酸02年分月"/>
      <sheetName val="新增协议安排"/>
      <sheetName val="协议未转分析"/>
      <sheetName val="在途欠款分析"/>
      <sheetName val="二期高层2013年9月回款"/>
      <sheetName val="二期高层2014年5月回款"/>
      <sheetName val="二期商业2014年5月回款"/>
      <sheetName val="二期高层2013年5月回款"/>
      <sheetName val="收入预测表"/>
      <sheetName val="贷款还款"/>
      <sheetName val="土地售价平衡"/>
      <sheetName val="FISCBAL"/>
      <sheetName val="其他借款利息预算表"/>
      <sheetName val="工程概况描述"/>
      <sheetName val="表11.项目工程费用预算表"/>
      <sheetName val="2013年售价"/>
      <sheetName val="2014年结转收入项目"/>
      <sheetName val="奥园换地"/>
      <sheetName val="鹿角"/>
      <sheetName val="北碚"/>
      <sheetName val="鹿角东"/>
      <sheetName val="鹿角旭辉"/>
      <sheetName val="凯旋路"/>
      <sheetName val="金泰"/>
      <sheetName val="渝兴"/>
      <sheetName val="礼嘉"/>
      <sheetName val="集团表格-1"/>
      <sheetName val="集团表格-2"/>
      <sheetName val="集团表格-3"/>
      <sheetName val="集团-结转产品去化率"/>
      <sheetName val="集团-城市均价"/>
      <sheetName val="2014年预售节点"/>
      <sheetName val="主要产品形式汇总"/>
      <sheetName val="集团-库存资源"/>
      <sheetName val="集团八大管理工具"/>
      <sheetName val="预售节点-新"/>
      <sheetName val="集团-开盘节奏奖励版"/>
      <sheetName val="集团-可售资源奖励版"/>
      <sheetName val="集团-开盘节点奖励版"/>
      <sheetName val="集团-主力产品分析奖励版"/>
      <sheetName val="礼嘉-奖励"/>
      <sheetName val="鹿角东-奖励"/>
      <sheetName val="鹿角-奖励"/>
      <sheetName val="凯旋路-奖励"/>
      <sheetName val="北碚-奖励"/>
      <sheetName val="凡尔赛-奖励"/>
      <sheetName val="嘉德-奖励"/>
      <sheetName val="亚太-奖励"/>
      <sheetName val="奥园-奖励"/>
      <sheetName val="奥园换地-奖励"/>
      <sheetName val="伊顿-奖励"/>
      <sheetName val="金泰-奖励"/>
      <sheetName val="渝兴-奖励"/>
      <sheetName val="鹿角旭辉-奖励"/>
      <sheetName val="售价计划表"/>
      <sheetName val="半年完成"/>
      <sheetName val="集团-指标汇总"/>
      <sheetName val="2014年各版指标"/>
      <sheetName val="简表"/>
      <sheetName val="新增分月"/>
      <sheetName val="2014年新增计划-半年"/>
      <sheetName val="半年调整考核版分月"/>
      <sheetName val="分月汇总表"/>
      <sheetName val="2014年结转收入项目-半年版"/>
      <sheetName val="奥园-半年"/>
      <sheetName val="奥园换地-半年"/>
      <sheetName val="礼嘉-半年"/>
      <sheetName val="凯旋路-半年"/>
      <sheetName val="伊顿-半年"/>
      <sheetName val="亚太-半年"/>
      <sheetName val="嘉德-半年"/>
      <sheetName val="凡尔赛-半年"/>
      <sheetName val="欧麓西-半年"/>
      <sheetName val="欧麓东-半年"/>
      <sheetName val="紫泉枫丹那-半年"/>
      <sheetName val="编号规则说明"/>
      <sheetName val="2期土地"/>
      <sheetName val="2期前期"/>
      <sheetName val="2期建安"/>
      <sheetName val="商管开办费"/>
      <sheetName val="2期市配"/>
      <sheetName val="2期其它"/>
      <sheetName val="公配（不含学校幼儿园）"/>
      <sheetName val="2期商管开办费"/>
      <sheetName val="公配（学校幼儿园部分）"/>
      <sheetName val="变动记录"/>
      <sheetName val="房间信息"/>
      <sheetName val="缺资料表"/>
      <sheetName val="各银行贷款明细表"/>
      <sheetName val="银行贷款明细表"/>
      <sheetName val="盛尚"/>
      <sheetName val="1-5"/>
      <sheetName val="1-5成交"/>
      <sheetName val="6-12"/>
      <sheetName val="6-12成交"/>
      <sheetName val="本月累计"/>
      <sheetName val="管理例会表"/>
      <sheetName val="YTARDPL"/>
      <sheetName val="上海森兰国际G3'户型汇总"/>
      <sheetName val="计算规则"/>
      <sheetName val="家庭起居室"/>
      <sheetName val="餐厅"/>
      <sheetName val="厨房"/>
      <sheetName val="走道"/>
      <sheetName val="次卧 "/>
      <sheetName val="次卧卫生间"/>
      <sheetName val="客房"/>
      <sheetName val="阳台"/>
      <sheetName val="二楼走道"/>
      <sheetName val="主卧套房"/>
      <sheetName val="主卧衣帽间"/>
      <sheetName val="主卧卫生间"/>
      <sheetName val="儿童房"/>
      <sheetName val="儿童房卫生间"/>
      <sheetName val="二楼阳台及南侧露台"/>
      <sheetName val="北侧露台"/>
      <sheetName val="户型水电"/>
      <sheetName val="石材主材分析表"/>
      <sheetName val="木饰面主材分析表"/>
      <sheetName val="2014年收入测算"/>
      <sheetName val="白象街"/>
      <sheetName val="玫瑰园"/>
      <sheetName val="1月数据"/>
      <sheetName val="1月每周预计完成情况"/>
      <sheetName val="全年计划"/>
      <sheetName val="2014年全年完成"/>
      <sheetName val="2014年全年完成-指标调整后"/>
      <sheetName val="数据分析"/>
      <sheetName val="2015年新增，合同，回款简表"/>
      <sheetName val="2015年新增计划"/>
      <sheetName val="2015年合同额回款计划"/>
      <sheetName val="15-1示范区标底"/>
      <sheetName val="标底单价"/>
      <sheetName val="备注"/>
      <sheetName val="填表注意事项与沟通部门"/>
      <sheetName val="全期分摊配套明细表"/>
      <sheetName val="多层6F"/>
      <sheetName val="小高层11F"/>
      <sheetName val="小高层18F"/>
      <sheetName val="LOFT"/>
      <sheetName val="宽景HOUSE"/>
      <sheetName val="情景洋房"/>
      <sheetName val="叠T"/>
      <sheetName val="密T"/>
      <sheetName val="TH"/>
      <sheetName val="独立别墅"/>
      <sheetName val="高层32F"/>
      <sheetName val="超高层44F"/>
      <sheetName val="架空商业"/>
      <sheetName val="公建商业"/>
      <sheetName val="地价及利息"/>
      <sheetName val="地价及规划"/>
      <sheetName val="地价分摊"/>
      <sheetName val="各方案利润简表"/>
      <sheetName val="售价简表"/>
      <sheetName val="节奏成本表"/>
      <sheetName val="新付款计划"/>
      <sheetName val="利息资本化 (2)"/>
      <sheetName val="配置标准"/>
      <sheetName val="分期规划指标"/>
      <sheetName val="非建安成本（一期）"/>
      <sheetName val="90别墅"/>
      <sheetName val="建安7+1洋房"/>
      <sheetName val="建安一期（90墅）"/>
      <sheetName val="独栋商业办公"/>
      <sheetName val="建安一期（类独栋）"/>
      <sheetName val="建安一期（商业）"/>
      <sheetName val="建安一期（别墅商业加转换层） "/>
      <sheetName val="建安一期（公寓）"/>
      <sheetName val="建安一期（类独办公）"/>
      <sheetName val="建安一期（高层车库）"/>
      <sheetName val="建安（地基与基础工程）"/>
      <sheetName val="公共部位精装"/>
      <sheetName val="会所及样板房装修"/>
      <sheetName val="二期"/>
      <sheetName val="三期"/>
      <sheetName val="四期"/>
      <sheetName val="建安一期（酒店）"/>
      <sheetName val="金裕天下一期 成本汇总"/>
      <sheetName val="金域天下现金流量表"/>
      <sheetName val="会所改后二期 成本汇总"/>
      <sheetName val="佳兆业1号—在建在售成本测算表-按分期（PPT原表）"/>
      <sheetName val="武汉金裕天下二期 成本汇总"/>
      <sheetName val="三四期金裕天下 成本分类汇总"/>
      <sheetName val="武汉金裕天下PPT原表 在建在售成本测算表-按产品"/>
      <sheetName val="会所改后一期成本汇总"/>
      <sheetName val="佳兆业广场---在建在售成本测算表-按分期"/>
      <sheetName val="在建在售配置标准表"/>
      <sheetName val="Basic FASB 123"/>
      <sheetName val="Enhanced FASB 123"/>
      <sheetName val="Both Models"/>
      <sheetName val="Assumptions and Control Panel"/>
      <sheetName val="资金日报0119"/>
      <sheetName val="余额日报0119"/>
      <sheetName val="江苏"/>
      <sheetName val="一期上报变更"/>
      <sheetName val="一期已通过流程变更"/>
      <sheetName val="售楼处签证"/>
      <sheetName val="样板间签证"/>
      <sheetName val="一期签证"/>
      <sheetName val="电梯供货价款明细"/>
      <sheetName val="管理费用完成情况-区域汇总 "/>
      <sheetName val="不同版本管理费用预算对比"/>
      <sheetName val="管理费用月度滚动表-区域汇总"/>
      <sheetName val="预算调整-区域汇总"/>
      <sheetName val="上海平台"/>
      <sheetName val="上海玫瑰园"/>
      <sheetName val="上海黄浦湾"/>
      <sheetName val="上海唐镇"/>
      <sheetName val="上海五街坊"/>
      <sheetName val="上海玉兰"/>
      <sheetName val="香溢花城"/>
      <sheetName val="盛世滨江"/>
      <sheetName val="虹口启威"/>
      <sheetName val="上海森兰"/>
      <sheetName val="无锡玉兰"/>
      <sheetName val="无锡玉兰西"/>
      <sheetName val="苏州御园"/>
      <sheetName val="苏州玫瑰园"/>
      <sheetName val="常州玉兰"/>
      <sheetName val="无锡香樟园"/>
      <sheetName val="地产"/>
      <sheetName val="城建"/>
      <sheetName val="宜兴"/>
      <sheetName val="融绿汇谊"/>
      <sheetName val="会计报表审计调整表"/>
      <sheetName val="会计科目表"/>
      <sheetName val="门窗表-39"/>
      <sheetName val="砌体 (100)"/>
      <sheetName val="窗台"/>
      <sheetName val="二次 (100)"/>
      <sheetName val="二次"/>
      <sheetName val="内墙 (地上)"/>
      <sheetName val="内墙 (地下)"/>
      <sheetName val="计算书-外檐 (2)"/>
      <sheetName val="计算书-外檐"/>
      <sheetName val="计算书 (新)"/>
      <sheetName val="二期成本汇总表"/>
      <sheetName val="4号建测（公寓）5.1"/>
      <sheetName val="5号建测（公寓）5.1"/>
      <sheetName val="零星项目综合单价表"/>
      <sheetName val="1#楼参数表"/>
      <sheetName val="2#楼参数表"/>
      <sheetName val="3#楼参数表"/>
      <sheetName val="4#楼参数表"/>
      <sheetName val="5#楼参数表"/>
      <sheetName val="8#楼参数表"/>
      <sheetName val="9#楼参数表"/>
      <sheetName val="10#楼参数表"/>
      <sheetName val="11#楼参数表"/>
      <sheetName val="12#楼参数表"/>
      <sheetName val="13#楼参数表"/>
      <sheetName val="19#楼"/>
      <sheetName val="20#楼参数表 "/>
      <sheetName val="21#楼参数表  "/>
      <sheetName val="15-17#独立基础算量表 "/>
      <sheetName val="桩汇总表"/>
      <sheetName val="根据放坡高度定桩顶标高及挡土背回填"/>
      <sheetName val="混凝土回填"/>
      <sheetName val="排水沟土方计算表"/>
      <sheetName val="16#条基"/>
      <sheetName val="17#楼条基"/>
      <sheetName val="费用成本"/>
      <sheetName val="责任书、启动版与现方案对比"/>
      <sheetName val="综合指标表(一）"/>
      <sheetName val="成本明细表（一期）"/>
      <sheetName val="建安一期（叠拼）"/>
      <sheetName val="建安一期（联排）"/>
      <sheetName val="建安一期（高层平层）"/>
      <sheetName val="建安一期（高层商业加转换层）"/>
      <sheetName val="别墅商业（有屋面）"/>
      <sheetName val="建安一期（别墅车库）"/>
      <sheetName val="建安一期（叠拼车库）"/>
      <sheetName val="公共部位高层精装"/>
      <sheetName val="公共部位叠拼精装"/>
      <sheetName val="市政道路测算"/>
      <sheetName val="景观测算汇总表"/>
      <sheetName val="转换层测算（高层商业）"/>
      <sheetName val="转换层测算（别墅商业）"/>
      <sheetName val="亮桩费用"/>
      <sheetName val="各业态直接成本对比表"/>
      <sheetName val="完全成本审批表-方案版"/>
      <sheetName val="建造成本审批表-方案版"/>
      <sheetName val="责任书、启动会与现方案对比"/>
      <sheetName val="资金成本及财务费用差异分析"/>
      <sheetName val="面积差异影响成本分析"/>
      <sheetName val="各业态量价差异"/>
      <sheetName val="销售收入差异分析"/>
      <sheetName val="11F洋房"/>
      <sheetName val="分产品成本分析"/>
      <sheetName val="8F洋房"/>
      <sheetName val="建安一期（高层平层蓝光）"/>
      <sheetName val="建安一期（高层平层嘉德）"/>
      <sheetName val="建安一期（幼儿园）"/>
      <sheetName val="建安一期（独栋）"/>
      <sheetName val="建安一期（别墅商业）"/>
      <sheetName val="建安一期（洋房、高层、商业车库）"/>
      <sheetName val="景观费用测算"/>
      <sheetName val="会所及样板房装修改"/>
      <sheetName val="差异分析—LJ"/>
      <sheetName val="差异分析—年度—LJ"/>
      <sheetName val="融资计划（贷款明细表）"/>
      <sheetName val="成本明细表（二期）"/>
      <sheetName val="成本明细表（三期）"/>
      <sheetName val="成本明细表（四期）"/>
      <sheetName val="成本明细表（五期）"/>
      <sheetName val="成本明细表（六期）"/>
      <sheetName val="成本明细表（七期）"/>
      <sheetName val="综合指标表（一期）"/>
      <sheetName val="综合指标表（二期）"/>
      <sheetName val="综合指标表（三期）"/>
      <sheetName val="综合指标表（四期）"/>
      <sheetName val="综合指标表（五期）"/>
      <sheetName val="综合指标表（六期）"/>
      <sheetName val="综合指标表（旭辉）"/>
      <sheetName val="中学测算明细 "/>
      <sheetName val="小学测算明细"/>
      <sheetName val="鹿角西中小学汇总"/>
      <sheetName val="借款台账"/>
      <sheetName val="方案一 "/>
      <sheetName val="方案二"/>
      <sheetName val="方案三"/>
      <sheetName val="方案四"/>
      <sheetName val="方案五"/>
      <sheetName val="方案六"/>
      <sheetName val="一期"/>
      <sheetName val="五期"/>
      <sheetName val="六期"/>
      <sheetName val="跨期"/>
      <sheetName val="扣总包"/>
      <sheetName val="酒五对比表"/>
      <sheetName val="铺装—商业（红线外）"/>
      <sheetName val="铺装—商业（红线内）"/>
      <sheetName val="铺装—住宅"/>
      <sheetName val="苗木（区内苗木表）"/>
      <sheetName val="苗木（区外苗木表）"/>
      <sheetName val="附表一（主要材料品牌表）"/>
      <sheetName val="重分类资产负债表"/>
      <sheetName val="利润表"/>
      <sheetName val="駿達-FASTCOME"/>
      <sheetName val="安裕-ONTOP"/>
      <sheetName val="金源-GR"/>
      <sheetName val="亞洲殺蟲"/>
      <sheetName val="OTHER"/>
      <sheetName val="索引"/>
      <sheetName val="其他应收款帐龄分析"/>
      <sheetName val="短期借款"/>
      <sheetName val="应付帐款"/>
      <sheetName val="未交税金"/>
      <sheetName val="增值税"/>
      <sheetName val="应付工资"/>
      <sheetName val="应付福利费"/>
      <sheetName val="预提费用"/>
      <sheetName val="所有者权益"/>
      <sheetName val="销售成本调节表"/>
      <sheetName val="或有负债"/>
      <sheetName val="关联方余额"/>
      <sheetName val="关联交易额"/>
      <sheetName val="主要指标"/>
      <sheetName val="现金流编制原则"/>
      <sheetName val="Sheet37"/>
      <sheetName val="面积101"/>
      <sheetName val="现金流量表 股东不计息 (考虑退土增)"/>
      <sheetName val="现金流量表股东计息 (考虑退土增)"/>
      <sheetName val="现金流量表 股东不计息"/>
      <sheetName val="最新指标"/>
      <sheetName val="最新指标 (1)"/>
      <sheetName val="最新指标 (2)"/>
      <sheetName val="融资计划"/>
      <sheetName val="土增测算"/>
      <sheetName val="土增预缴"/>
      <sheetName val="土增修改"/>
      <sheetName val="精装高层"/>
      <sheetName val="公共配套费表"/>
      <sheetName val="递增表"/>
      <sheetName val="校验总表2014"/>
      <sheetName val="校验总表2015"/>
      <sheetName val="测算底稿"/>
      <sheetName val="管理费用2015"/>
      <sheetName val="销售费用2014"/>
      <sheetName val="销售费用2015"/>
      <sheetName val="资本化利息重测"/>
      <sheetName val="管理费用2016"/>
      <sheetName val="销售费用2016"/>
      <sheetName val="DK1"/>
      <sheetName val="展示区（DK1）"/>
      <sheetName val="DK4"/>
      <sheetName val="DK6"/>
      <sheetName val="DK4估算"/>
      <sheetName val="动态调整分析表"/>
      <sheetName val="动态成本控制表 "/>
      <sheetName val="合同管理台账"/>
      <sheetName val="无合同付款台账"/>
      <sheetName val="变更台账"/>
      <sheetName val="签证台账"/>
      <sheetName val="水电台账"/>
      <sheetName val="认价台账"/>
      <sheetName val="收方单台账"/>
      <sheetName val="成本核算口径"/>
      <sheetName val="集团汇总表"/>
      <sheetName val="集团本部"/>
      <sheetName val="蔚蓝.青城"/>
      <sheetName val="蔚蓝.锦城"/>
      <sheetName val="蔚蓝.悦城"/>
      <sheetName val="蔚蓝.春城"/>
      <sheetName val="三号会馆"/>
      <sheetName val="天朗.御湖二期"/>
      <sheetName val="天朗.御湖三期"/>
      <sheetName val="天朗.御湖酒店"/>
      <sheetName val="跨界"/>
      <sheetName val="蔚蓝.时光"/>
      <sheetName val="蔚蓝.领域"/>
      <sheetName val="蔚蓝.观园"/>
      <sheetName val="丝路酒店"/>
      <sheetName val="七色镇A"/>
      <sheetName val="七色镇B"/>
      <sheetName val="蔚蓝小城"/>
      <sheetName val="蓝湖树酒店"/>
      <sheetName val="蓝湖树一期"/>
      <sheetName val="蓝湖树二期"/>
      <sheetName val="昆山项目"/>
      <sheetName val="黑龙潭项目"/>
      <sheetName val="基础数据"/>
      <sheetName val="住宅单体指标"/>
      <sheetName val="建造标准"/>
      <sheetName val="地价分摊表"/>
      <sheetName val="公摊费用及期间费"/>
      <sheetName val="目标成本控制表"/>
      <sheetName val="平层高层"/>
      <sheetName val="复式高层"/>
      <sheetName val="合同登记表"/>
      <sheetName val="人防地库"/>
      <sheetName val="合约口径"/>
      <sheetName val="成本差异对比"/>
      <sheetName val="附件2"/>
      <sheetName val="附件3"/>
      <sheetName val="附件4"/>
      <sheetName val="销售物业"/>
      <sheetName val="基本数据"/>
      <sheetName val="岗位人员"/>
      <sheetName val="标准模板"/>
      <sheetName val="基础数据表"/>
      <sheetName val="图示意"/>
      <sheetName val="审批表"/>
      <sheetName val="岗位表"/>
      <sheetName val="考核表"/>
      <sheetName val="A户型装修"/>
      <sheetName val="B户型装修"/>
      <sheetName val="甲分包"/>
      <sheetName val="甲分包-A户型"/>
      <sheetName val="甲分包-A户型 (2)"/>
      <sheetName val="甲分包-B户型"/>
      <sheetName val="1.1玻璃幕墙工程量清单"/>
      <sheetName val="1.2玻璃幕墙综合单价分析表"/>
      <sheetName val="1.3玻璃幕墙材料表"/>
      <sheetName val="2.1门窗工程量清单"/>
      <sheetName val="2.2门窗综合单价分析表"/>
      <sheetName val="2.3门窗材料表"/>
      <sheetName val="3.1百叶工程量清单 "/>
      <sheetName val="3.2百叶综合单价分析表"/>
      <sheetName val="3.3百叶材料表 "/>
      <sheetName val="五期调整指标"/>
      <sheetName val="综合指标"/>
      <sheetName val="五期指标"/>
      <sheetName val="理想城市五期别墅成本"/>
      <sheetName val="成本对比"/>
      <sheetName val="成本与经营计划对比"/>
      <sheetName val="景观工程测算1"/>
      <sheetName val="经营计划"/>
      <sheetName val="景观工程测算"/>
      <sheetName val="别墅建安调整"/>
      <sheetName val="别墅建安对比"/>
      <sheetName val="公摊1"/>
      <sheetName val="公摊"/>
      <sheetName val="住宅商业汇总表"/>
      <sheetName val="别墅建安 (2)"/>
      <sheetName val="洋房 (2)"/>
      <sheetName val="设计费测算 (华汇调后)"/>
      <sheetName val="车库成本测算"/>
      <sheetName val="数据总表"/>
      <sheetName val="核对总表"/>
      <sheetName val="协议、合同回款统计总表"/>
      <sheetName val="协议在途（请看这张表）"/>
      <sheetName val="合同欠款（请看这张表）"/>
      <sheetName val="协议欠款+合同欠款"/>
      <sheetName val="承兑"/>
      <sheetName val="预计退房退款明细"/>
      <sheetName val="桃花源1-12月实际完成情况"/>
      <sheetName val="1、平面图"/>
      <sheetName val="2、库存底价"/>
      <sheetName val="3、预退房源底价"/>
      <sheetName val="4、破底房源底价重新报批"/>
      <sheetName val="4、售价审批价格实现测算表"/>
      <sheetName val="2014年分月指标-6月调实"/>
      <sheetName val="新增分析"/>
      <sheetName val="预退明细"/>
      <sheetName val="在途汇总"/>
      <sheetName val="10.01-10.05"/>
      <sheetName val="10.01-10.05成交"/>
      <sheetName val="22-30成交"/>
      <sheetName val="13-19"/>
      <sheetName val="13-19成交"/>
      <sheetName val="20-26"/>
      <sheetName val="20-26成交"/>
      <sheetName val="27-31"/>
      <sheetName val="27-31成交"/>
      <sheetName val="在编人员基本信息"/>
      <sheetName val="非编人员基本信息"/>
      <sheetName val="离职人员名单"/>
      <sheetName val="调动明细"/>
      <sheetName val="西溪山庄人员名单"/>
      <sheetName val="调出人员名单"/>
      <sheetName val="回归绿城人员"/>
      <sheetName val="总监级（2.2确认年薪）"/>
      <sheetName val="管理及后台人员（公佣）"/>
      <sheetName val="销售渠道（个佣）"/>
      <sheetName val="销售渠道个佣比例"/>
      <sheetName val="薪酬费用测算"/>
      <sheetName val="040506利息分摊"/>
      <sheetName val="07利息分摊"/>
      <sheetName val="销控表"/>
      <sheetName val="销售台账"/>
      <sheetName val="退认购退房"/>
      <sheetName val="换房登记"/>
      <sheetName val="库存表"/>
      <sheetName val="车位销控表"/>
      <sheetName val="车位库存表"/>
      <sheetName val="2014年底"/>
      <sheetName val="Knight"/>
      <sheetName val="销售汇总情况表"/>
      <sheetName val="收款表明细"/>
      <sheetName val="特殊情况"/>
      <sheetName val="内部认购"/>
      <sheetName val="统计表1"/>
      <sheetName val="小地块不齐"/>
      <sheetName val="小地块齐"/>
      <sheetName val="大地块不齐"/>
      <sheetName val="大地块齐"/>
      <sheetName val="首付欠款"/>
      <sheetName val="放款"/>
      <sheetName val="数据统计"/>
      <sheetName val="短信发送"/>
      <sheetName val="数据统计 "/>
      <sheetName val="样板间"/>
      <sheetName val="平台汇总"/>
      <sheetName val="在途协议明细"/>
      <sheetName val="华宅3.5精"/>
      <sheetName val="华宅3.2精"/>
      <sheetName val="华宅3.5非精"/>
      <sheetName val="华宅3.2非精"/>
      <sheetName val="住宅总账"/>
      <sheetName val="车位总账"/>
      <sheetName val="已出证"/>
      <sheetName val="已完税，未出证"/>
      <sheetName val="未完税"/>
      <sheetName val="玻璃幕墙基础组价表"/>
      <sheetName val="1.2玻璃幕墙单价分析以这个为准"/>
      <sheetName val="2.1石材幕墙工程量清单"/>
      <sheetName val="2.2石材幕墙单价分析"/>
      <sheetName val="石材幕墙基础组价表"/>
      <sheetName val="3.1铝单板工程量清单"/>
      <sheetName val="3.2铝板单价分析"/>
      <sheetName val="铝单板基础组价表"/>
      <sheetName val="4.1镀锌钢板工程量清单"/>
      <sheetName val="4.2镀锌钢板单价分析 "/>
      <sheetName val="5.1地弹门工程量清单"/>
      <sheetName val="5.2地弹门单价分析"/>
      <sheetName val="6.1雨棚工程量清单"/>
      <sheetName val="6.2雨棚单价分析"/>
      <sheetName val="雨篷组价基础表"/>
      <sheetName val="7.1岩棉工程"/>
      <sheetName val="7.2岩棉工程单价分析"/>
      <sheetName val="岩棉基础组价表"/>
      <sheetName val="留房"/>
      <sheetName val="高层汇总表"/>
      <sheetName val="叠拼汇总表"/>
      <sheetName val="商业汇总表"/>
      <sheetName val="高层合同汇总"/>
      <sheetName val="叠拼合同汇总"/>
      <sheetName val="商业合同汇总"/>
      <sheetName val="一期高层台账"/>
      <sheetName val="一期叠拼台账"/>
      <sheetName val="一期商业台账"/>
      <sheetName val="高层底价"/>
      <sheetName val="一期高层底价"/>
      <sheetName val="一期商业"/>
      <sheetName val="叠拼底价"/>
      <sheetName val="叠拼底价+15%"/>
      <sheetName val="商铺报底价（原）"/>
      <sheetName val="14年制度前本月到账明细"/>
      <sheetName val="7月份部门回款-完成"/>
      <sheetName val="7月指标完成情况（综合版）-完成"/>
      <sheetName val="本月到账明细-完成"/>
      <sheetName val="销售提成-完成"/>
      <sheetName val="7月综合评定标准-完成"/>
      <sheetName val="御园销售管理线人员奖金-完成"/>
      <sheetName val="御园管理人员奖金(纯后台人员)-完成"/>
      <sheetName val="现金奖励-完成"/>
      <sheetName val="本月到账明细"/>
      <sheetName val="6月份部门回款"/>
      <sheetName val="6月指标完成情况（综合版）"/>
      <sheetName val="6月综合评定标准"/>
      <sheetName val="销售提成"/>
      <sheetName val="御园销售管理线人员奖金"/>
      <sheetName val="御园管理人员奖金(纯后台人员)"/>
      <sheetName val="现金奖励"/>
      <sheetName val="御园销售管理线人员奖金 (2)"/>
      <sheetName val="台账（以此版台账为准）"/>
      <sheetName val="协议口径（管理口径制作）"/>
      <sheetName val="合同状态（款齐）"/>
      <sheetName val="9-12月指标"/>
      <sheetName val="年中考核"/>
      <sheetName val="合同状态（款不齐）"/>
      <sheetName val="协议口径（管理口径制作）以此版为准"/>
      <sheetName val="款齐-合同状态"/>
      <sheetName val="合同状态（款不齐2）"/>
      <sheetName val="3-异动"/>
      <sheetName val="5-薪酬发放"/>
      <sheetName val="6-招聘进度表"/>
      <sheetName val="7-培训月报"/>
      <sheetName val="全期规划指标"/>
      <sheetName val="当期规划指标"/>
      <sheetName val="可售单方成本汇总表"/>
      <sheetName val="跨期成本分摊表"/>
      <sheetName val="公摊费用"/>
      <sheetName val="办公楼"/>
      <sheetName val="SOHO"/>
      <sheetName val="地上商业（可售）"/>
      <sheetName val="普通住宅"/>
      <sheetName val="地下商业（可售）"/>
      <sheetName val="地上停车场（可售）"/>
      <sheetName val="地上商业（持有）"/>
      <sheetName val="地下商业（持有）"/>
      <sheetName val="地上停车场（持有）"/>
      <sheetName val="夹层非机动车库"/>
      <sheetName val="公建配套"/>
      <sheetName val="设备 用房"/>
      <sheetName val="地下人防"/>
      <sheetName val="酒店"/>
      <sheetName val="学校"/>
      <sheetName val="设备用房"/>
      <sheetName val="社区用房"/>
      <sheetName val="付款资金计划"/>
      <sheetName val="全周期现金流"/>
      <sheetName val="含二期投入产出表"/>
      <sheetName val="不含二期投入产出"/>
      <sheetName val="7月开发运营PPT现金流（不含二期）"/>
      <sheetName val="7月开发运营PPT现金流（含二期）"/>
      <sheetName val="成本核对报告2007-2月"/>
      <sheetName val="成本差异表1区"/>
      <sheetName val="调节表2区"/>
      <sheetName val="调节表3区"/>
      <sheetName val="调节表4区"/>
      <sheetName val="调节表公建"/>
      <sheetName val="调节表会所"/>
      <sheetName val="调节表幼儿园"/>
      <sheetName val="TB7.2(总表）"/>
      <sheetName val="TN7.2.0（公建）"/>
      <sheetName val="TB7.02.1（一区）"/>
      <sheetName val="TB7.2.2（二区）"/>
      <sheetName val="TB7.2.3（三区）"/>
      <sheetName val="TB7.2.4（四区）"/>
      <sheetName val="TB7.2.5（会所）"/>
      <sheetName val="TB7.2.6（幼儿园）"/>
      <sheetName val="一期 "/>
      <sheetName val="12、三期"/>
      <sheetName val="绍兴含办公楼"/>
      <sheetName val="宁波世界湾(含商业)"/>
      <sheetName val="宁波春晓（含商业）"/>
      <sheetName val="佘姚"/>
      <sheetName val="象山"/>
      <sheetName val="表1-现金流量表（PPT-P38）"/>
      <sheetName val="表2-利润预测情况（PPT-P46）"/>
      <sheetName val="表3-总体经营状况（PPT-P16)"/>
      <sheetName val="表4-自持物业（PPT-P17）"/>
      <sheetName val="表7.1-成本测算表-按产品（PPT-P33）成本"/>
      <sheetName val="表6-销售计划2015分月（PPT-P26）"/>
      <sheetName val="表7.2-成本测算表-按分期（PPT-P33）只有一期"/>
      <sheetName val="表8-融资情况（PPT-P40）"/>
      <sheetName val="表9-处置计划"/>
      <sheetName val="0Lh8cS"/>
      <sheetName val="单体综合造价"/>
      <sheetName val="VwXTiE"/>
      <sheetName val="hDFyz1"/>
      <sheetName val="利润测算表"/>
      <sheetName val="土增税测算"/>
      <sheetName val="土方、防水工程量"/>
      <sheetName val="土地价款分摊"/>
      <sheetName val="土地情况"/>
      <sheetName val="税费说明"/>
      <sheetName val="主要工程量"/>
      <sheetName val="造价指标分析"/>
      <sheetName val="混凝土工程量指标"/>
      <sheetName val="销售价格"/>
      <sheetName val="联排别墅"/>
      <sheetName val="商业中心"/>
      <sheetName val="配套商业"/>
      <sheetName val="公共配套"/>
      <sheetName val="人防地下车库"/>
      <sheetName val="一期规划指标"/>
      <sheetName val="二期规划指标"/>
      <sheetName val="三期规划指标"/>
      <sheetName val="四期规划指标"/>
      <sheetName val="一期可售单方成本汇总表"/>
      <sheetName val="二期可售单方成本汇总表 "/>
      <sheetName val="三期可售单方成本汇总表 "/>
      <sheetName val="四期可售单方成本汇总表 "/>
      <sheetName val="一期公摊费用"/>
      <sheetName val="二期公摊费用 "/>
      <sheetName val="三期公摊费用"/>
      <sheetName val="四期公摊费用"/>
      <sheetName val="一期高层"/>
      <sheetName val="二期高层（回迁房）"/>
      <sheetName val="三期高层"/>
      <sheetName val="四期高层"/>
      <sheetName val="综合楼"/>
      <sheetName val="沿街商铺一期"/>
      <sheetName val="沿街商铺四期"/>
      <sheetName val="自持商业"/>
      <sheetName val="建筑物基底面积及土地分摊表"/>
      <sheetName val="物业用房"/>
      <sheetName val="利润共赢计算表 ----"/>
      <sheetName val="1-利润表"/>
      <sheetName val="1.1-单方利润表"/>
      <sheetName val="2-销售计划表"/>
      <sheetName val="3-目标成本"/>
      <sheetName val="4-土增税"/>
      <sheetName val="9-年化收益"/>
      <sheetName val="中商地产"/>
      <sheetName val="5-融资计划表"/>
      <sheetName val="6-现金流"/>
      <sheetName val="7-年化收益表"/>
      <sheetName val="沿街商铺"/>
      <sheetName val="销售及回款"/>
      <sheetName val="留存资产"/>
      <sheetName val="开发计划"/>
      <sheetName val="日期编号"/>
      <sheetName val="预算对比"/>
      <sheetName val="Control Sheet"/>
      <sheetName val="项目损益"/>
      <sheetName val="销售面积"/>
      <sheetName val="资金来源与运用表"/>
      <sheetName val="土地版规划指标及利润测算"/>
      <sheetName val="主体结构及粗装修单价分析"/>
      <sheetName val="初设版成本测算"/>
      <sheetName val="配套设施成本测算"/>
      <sheetName val="土地面积分摊"/>
      <sheetName val="项目整体"/>
      <sheetName val="高层住宅"/>
      <sheetName val="商业服务中心"/>
      <sheetName val="年化收益"/>
      <sheetName val="表6.在建项目变更签证统计表"/>
      <sheetName val="统计过程表"/>
      <sheetName val="10.01-10.27发生（透视）"/>
      <sheetName val="10月发生（手工）"/>
      <sheetName val="Query"/>
      <sheetName val="1.(3-3#叠拼户型)非地库含量指标（集团）"/>
      <sheetName val="面积指标表（重庆公司）"/>
      <sheetName val="非地库含量指标（重庆）"/>
      <sheetName val="项目特征"/>
      <sheetName val="建安（叠拼别墅）"/>
      <sheetName val="签约台账"/>
      <sheetName val="按揭情况表"/>
      <sheetName val="在途回款率 -香溢"/>
      <sheetName val="在途回款率 -上海御园"/>
      <sheetName val="在途回款率 -上海大宁北"/>
      <sheetName val="在途回款率 -上海玫瑰园"/>
      <sheetName val="在途回款率 -玉兰臻园"/>
      <sheetName val="在途回款率 -盛世滨江"/>
      <sheetName val="在途回款率 -玉兰公馆"/>
      <sheetName val="在途回款率 -上海玉兰花园"/>
      <sheetName val="在途回款率 -上海外滩188"/>
      <sheetName val="在途回款率 -苏州御园"/>
      <sheetName val="在途回款率 -苏州桃花源"/>
      <sheetName val="在途回款率 -无锡香樟园"/>
      <sheetName val="在途回款率 -无锡玉兰"/>
      <sheetName val="在途回款率 -无锡玉兰西"/>
      <sheetName val="在途回款率 -汣园"/>
      <sheetName val="在途回款率 -熙园"/>
      <sheetName val="在途回款率 -常州玉兰"/>
      <sheetName val="分月回款及按揭放款"/>
      <sheetName val="第四周"/>
      <sheetName val="第一周"/>
      <sheetName val="第二周"/>
      <sheetName val="注意事项"/>
      <sheetName val="诚意金"/>
      <sheetName val="定金"/>
      <sheetName val="房款"/>
      <sheetName val="编制说明及计价规则"/>
      <sheetName val="模拟总价表"/>
      <sheetName val="不玻栏1100"/>
      <sheetName val="不玻栏650"/>
      <sheetName val="铝玻璃1100"/>
      <sheetName val="铝玻璃650"/>
      <sheetName val="阳矩管1100"/>
      <sheetName val="阳矩管650"/>
      <sheetName val="阳台花1-1150"/>
      <sheetName val="阳台花1-650"/>
      <sheetName val="阳台花1-1150 (钢扶手)"/>
      <sheetName val="阳台花1-650 (钢扶手)"/>
      <sheetName val="阳台花2-1150"/>
      <sheetName val="阳台花2-650"/>
      <sheetName val="护900"/>
      <sheetName val="楼900"/>
      <sheetName val="楼梯花900"/>
      <sheetName val="靠墙扶手"/>
      <sheetName val="残坡道"/>
      <sheetName val="护900 (简易)"/>
      <sheetName val="楼900 (简易)"/>
      <sheetName val="材料配置表"/>
      <sheetName val="项目造价确认单"/>
      <sheetName val="差异分析-QY"/>
      <sheetName val="差异分析-年度-QY"/>
      <sheetName val="2015年管理费用(启洋）"/>
      <sheetName val="2015年管理费用(中心)"/>
      <sheetName val="8号17号12号楼石材汇总"/>
      <sheetName val="对量"/>
      <sheetName val="增量汇总"/>
      <sheetName val="8#17#铝单板工程量原图（没算）"/>
      <sheetName val="库存"/>
      <sheetName val="一期合院底价"/>
      <sheetName val="一期平层底价"/>
      <sheetName val="二期合院底价"/>
      <sheetName val="二期平层底价"/>
      <sheetName val="平面图"/>
      <sheetName val="具体协议分布"/>
      <sheetName val="往来"/>
      <sheetName val="现金"/>
      <sheetName val="现金盘点表"/>
      <sheetName val="建行基本户"/>
      <sheetName val="建行一般户"/>
      <sheetName val="中行四府街8821"/>
      <sheetName val="中行四府街8821在途"/>
      <sheetName val="中行大差市2044"/>
      <sheetName val="邮政储蓄26700"/>
      <sheetName val="中信含光路90331"/>
      <sheetName val="中信含光路91548"/>
      <sheetName val="兴业曲江18757"/>
      <sheetName val="兴业曲江18757 在途"/>
      <sheetName val="兴业曲江18757 保证金"/>
      <sheetName val="开发间接"/>
      <sheetName val="其他明细"/>
      <sheetName val="1#楼89户型"/>
      <sheetName val="1#楼119户型"/>
      <sheetName val="6#楼139户型"/>
      <sheetName val="组价基础表"/>
      <sheetName val="E系列"/>
      <sheetName val="A1"/>
      <sheetName val="墙面石材汇总"/>
      <sheetName val="墙面石材清单"/>
      <sheetName val="石材组价清单"/>
      <sheetName val="石材综合单价组成分析表"/>
      <sheetName val="石材幕墙材料表"/>
      <sheetName val="石材线条及装饰块汇总"/>
      <sheetName val="石材线条及装饰块单价表"/>
      <sheetName val="石材线条及装饰块综合单价分析表"/>
      <sheetName val="石材线条主材表"/>
      <sheetName val="保温汇总"/>
      <sheetName val="保温单价表"/>
      <sheetName val="保温综合单价分析表"/>
      <sheetName val="保温材料表"/>
      <sheetName val="铝单板汇总"/>
      <sheetName val="铝单板单价表"/>
      <sheetName val="铝单板综合单价分析表"/>
      <sheetName val="铝单板材料表 "/>
      <sheetName val="雨篷汇总表"/>
      <sheetName val="雨棚单价表 "/>
      <sheetName val="雨棚综合单价分析表"/>
      <sheetName val="雨篷材料表"/>
      <sheetName val="门窗汇总"/>
      <sheetName val="门窗清单"/>
      <sheetName val="门窗组价表"/>
      <sheetName val="门窗材料表"/>
      <sheetName val="百叶组价表"/>
      <sheetName val="百叶及百叶窗材料表"/>
      <sheetName val="石材加工费"/>
      <sheetName val="1.1小高门窗、百叶清单 "/>
      <sheetName val="1.2小高铝合金门窗组价表 "/>
      <sheetName val="1.3小高铝合金门窗综合单价表 "/>
      <sheetName val="1.4小高铝合金门窗材料表 "/>
      <sheetName val="2.1小高百叶及百叶窗类型单价表"/>
      <sheetName val="2.2百叶及百叶窗分析表"/>
      <sheetName val="2.3百叶材料明细表"/>
      <sheetName val="3.1披水板类型单价表"/>
      <sheetName val="3.2披水板单价分析表"/>
      <sheetName val="3.3披水板材料表"/>
      <sheetName val="合并表"/>
      <sheetName val="植物清单"/>
      <sheetName val="甲供植物"/>
      <sheetName val="代征地植物"/>
      <sheetName val="代征地甲供植物"/>
      <sheetName val="包干项目"/>
      <sheetName val="零星工作项目人工、机械单价报价表"/>
      <sheetName val="月度情况"/>
      <sheetName val="二期车位排卡明细"/>
      <sheetName val="回款分析"/>
      <sheetName val="一二期分期指标（任瑞）"/>
      <sheetName val="各地块指标"/>
      <sheetName val="改商业"/>
      <sheetName val="一期各地块指标明细"/>
      <sheetName val="二期各地块指标明细"/>
      <sheetName val="一期政府征询指标"/>
      <sheetName val="表格对比"/>
      <sheetName val="一二期指标合计（任瑞）"/>
      <sheetName val="五珑项目12月付款计划"/>
      <sheetName val="五珑1.1标段12月"/>
      <sheetName val="五珑1.2标段12月"/>
      <sheetName val="君澜"/>
      <sheetName val="半湾半岛"/>
      <sheetName val="王府"/>
      <sheetName val="大学城"/>
      <sheetName val="洞庭路"/>
      <sheetName val="蘭园"/>
      <sheetName val="融公馆"/>
      <sheetName val="全运村"/>
      <sheetName val="VDP可视"/>
      <sheetName val="可视报价"/>
      <sheetName val="理想城市分期指标(1-4)"/>
      <sheetName val="理想城市分期指标(5-10)"/>
      <sheetName val="其中建造成本汇总"/>
      <sheetName val="建安合计"/>
      <sheetName val="2#楼"/>
      <sheetName val="3#楼"/>
      <sheetName val="材料、分包价格表"/>
      <sheetName val="支护工程"/>
      <sheetName val="桩基工程"/>
      <sheetName val="室外管网"/>
      <sheetName val="园林环境"/>
      <sheetName val="土建总包工程"/>
      <sheetName val="安装总包分析表（1#楼）"/>
      <sheetName val="安装总包分析表（2、3#楼）"/>
      <sheetName val="有线电视"/>
      <sheetName val="电梯采购及安装"/>
      <sheetName val="通风工程"/>
      <sheetName val="地辐热"/>
      <sheetName val="弱电工程 "/>
      <sheetName val="火灾报警工程"/>
      <sheetName val="财务动态表"/>
      <sheetName val="汇总（回款表）"/>
      <sheetName val="汇总 (预售资金监管)"/>
      <sheetName val="住宅"/>
      <sheetName val="签约情况(住宅）"/>
      <sheetName val="签约情况(非住宅）"/>
      <sheetName val="住宅 (退款)"/>
      <sheetName val="loft (退款)"/>
      <sheetName val="商业 (退款)"/>
      <sheetName val="转款"/>
      <sheetName val="提取"/>
      <sheetName val="望江府销售计划wjf2014.1.3-考核版调实版.xlsx"/>
      <sheetName val="科目余额表1402"/>
      <sheetName val="科目余额表930"/>
      <sheetName val="IRR (2)"/>
      <sheetName val="直接成本测算"/>
      <sheetName val="WJF财务收款表"/>
      <sheetName val="资金占用费"/>
      <sheetName val="13销售费"/>
      <sheetName val="14销售费"/>
      <sheetName val="15销售费"/>
      <sheetName val="13管理费"/>
      <sheetName val="14及15管理费"/>
      <sheetName val="股东计息2ytwjy"/>
      <sheetName val="委贷计息【付过第一笔之后"/>
      <sheetName val="利息zbh计算"/>
      <sheetName val="利息zbh基础数据"/>
      <sheetName val="2014销售费用1031旧表"/>
      <sheetName val="2014销售费用20131228"/>
      <sheetName val="科目余额表2013.11"/>
      <sheetName val="科目余额表1401"/>
      <sheetName val="2013销售费用【新 (取数用 引用到2014)"/>
      <sheetName val="科目余额表1031"/>
      <sheetName val="13销售费1031旧"/>
      <sheetName val="天津公司付款计划汇总"/>
      <sheetName val="珑府"/>
      <sheetName val="五珑一期"/>
      <sheetName val="五珑二期"/>
      <sheetName val="天朗城"/>
      <sheetName val="远期"/>
      <sheetName val="当日重点事项描述"/>
      <sheetName val="1工程款明细"/>
      <sheetName val="工抵明细"/>
      <sheetName val="银承支付明细"/>
      <sheetName val="远期支票明细"/>
      <sheetName val="银承收入明细"/>
      <sheetName val="融耀资金日报表"/>
      <sheetName val="在途监管3号楼"/>
      <sheetName val="在途监管4、5"/>
      <sheetName val="现金在途"/>
      <sheetName val="浦发基本户3363"/>
      <sheetName val="浦发在途"/>
      <sheetName val="平安半湾花园1号楼及3号楼0006"/>
      <sheetName val="平安0006在途"/>
      <sheetName val="1远期支票明细"/>
      <sheetName val="深发展5401"/>
      <sheetName val="工行2642"/>
      <sheetName val="中行6001"/>
      <sheetName val="中行还贷5001"/>
      <sheetName val="中行监管1、2号楼4001"/>
      <sheetName val="在途监管1、2号楼"/>
      <sheetName val="中行资金监管 3号楼"/>
      <sheetName val="监管4、5号楼"/>
      <sheetName val="监管6号楼"/>
      <sheetName val="中行4001"/>
      <sheetName val="滨海农商行红桥9681"/>
      <sheetName val="滨海农行64603"/>
      <sheetName val="天信"/>
      <sheetName val="中德0680"/>
      <sheetName val="民生0594"/>
      <sheetName val="光大银行9646"/>
      <sheetName val="农商行3207"/>
      <sheetName val="农行西南楼"/>
      <sheetName val="建行3171调节表"/>
      <sheetName val="调节表"/>
      <sheetName val="中行6001调节表"/>
      <sheetName val="民生调节表"/>
      <sheetName val="中行3001调节表  "/>
      <sheetName val="滨海农商调节表 "/>
      <sheetName val="建行监管0374户"/>
      <sheetName val="建行监管0374户在途"/>
      <sheetName val="奥城工行8863"/>
      <sheetName val="工行8863在途"/>
      <sheetName val="平安银行00007"/>
      <sheetName val="半湾花园23-28、38-42号楼4081户"/>
      <sheetName val="半湾花园23-28、38-42号楼在途4081户"/>
      <sheetName val="建行和平6957"/>
      <sheetName val="半湾花园20-22号楼4074户"/>
      <sheetName val="半湾花园20-22号楼在途4074户"/>
      <sheetName val="建行和平1872"/>
      <sheetName val="天津银行0803"/>
      <sheetName val="5、9号楼1-21、27门9002"/>
      <sheetName val="5、9号楼1-21、27门9002在途"/>
      <sheetName val="9号楼22-26门5006"/>
      <sheetName val="9号楼22-26门5006在途"/>
      <sheetName val="建行监管8683户"/>
      <sheetName val="建行监管8683户在途"/>
      <sheetName val="建行监管9170户"/>
      <sheetName val="建行监管9170户在途"/>
      <sheetName val="平安监管987008户"/>
      <sheetName val="平安监管987008户在途"/>
      <sheetName val="平安半湾花园4号楼7008"/>
      <sheetName val="平安4号楼在途"/>
      <sheetName val="建行1872在途"/>
      <sheetName val="建行富裕3376"/>
      <sheetName val="兴业金纬路8063"/>
      <sheetName val="渤海多伦0125"/>
      <sheetName val="中行6065"/>
      <sheetName val="上海63911"/>
      <sheetName val="平安监管户9003"/>
      <sheetName val="农行永安道4349"/>
      <sheetName val="浦发验资户3327"/>
      <sheetName val="商票台账"/>
      <sheetName val="农商294930"/>
      <sheetName val="Sheet75"/>
      <sheetName val="Sheet76"/>
      <sheetName val="Sheet77"/>
      <sheetName val="Sheet78"/>
      <sheetName val="Sheet79"/>
      <sheetName val="平安1号在途"/>
      <sheetName val="平安半湾花园1号楼及3号楼"/>
      <sheetName val="平安半湾花园4号楼"/>
      <sheetName val="资金明细新"/>
      <sheetName val="工程款&amp;销售费"/>
      <sheetName val="田、"/>
      <sheetName val="日报模板"/>
      <sheetName val="日报模板2"/>
      <sheetName val="调整明细"/>
      <sheetName val="不可动资金变动表"/>
      <sheetName val="集团往来明细"/>
      <sheetName val="开发本日汇总"/>
      <sheetName val="开发本月汇总"/>
      <sheetName val="开发本年汇总"/>
      <sheetName val="集团往来"/>
      <sheetName val="未到期远期"/>
      <sheetName val="物业本日汇总"/>
      <sheetName val="物业本月"/>
      <sheetName val="物业本年"/>
      <sheetName val="工程款"/>
      <sheetName val="工抵x"/>
      <sheetName val="倒款明细-X"/>
      <sheetName val="资金往来考核"/>
      <sheetName val="不可动资金考核"/>
      <sheetName val="取数说明及联系人"/>
      <sheetName val="12号地"/>
      <sheetName val="规划应建指标"/>
      <sheetName val="方案2指标"/>
      <sheetName val="产品标准 ppt"/>
      <sheetName val="3、静态成本表"/>
      <sheetName val="2、销售计划"/>
      <sheetName val="甲供甲分包项目测算"/>
      <sheetName val="分产品土增"/>
      <sheetName val="6、敏感性分析"/>
      <sheetName val="4、开发计划"/>
      <sheetName val="红号站测算"/>
      <sheetName val="5、现金流量表"/>
      <sheetName val="股东投入回收表"/>
      <sheetName val="PPT土地款支付"/>
      <sheetName val="融资方案计划"/>
      <sheetName val="12号地销售计划"/>
      <sheetName val="B户型"/>
      <sheetName val="B甲供甲分包"/>
      <sheetName val="硬装部品对比"/>
      <sheetName val="配装部品对比"/>
      <sheetName val="1#3#4#6#地 "/>
      <sheetName val="2016年01月付款计划汇总"/>
      <sheetName val="御府蘭园"/>
      <sheetName val="御府御园"/>
      <sheetName val="高新臻园"/>
      <sheetName val="经开壹号"/>
      <sheetName val="御府蘭园付款计划"/>
      <sheetName val="御府御园付款计划"/>
      <sheetName val="高新臻园付款计划"/>
      <sheetName val="经开壹号付款计划"/>
      <sheetName val="双拼别墅"/>
      <sheetName val="平层公寓"/>
      <sheetName val="沿街商业"/>
      <sheetName val="普通车库"/>
      <sheetName val="人防车库"/>
      <sheetName val="产品配置标准（无）"/>
      <sheetName val="配置修改"/>
      <sheetName val="总包机电汇总"/>
      <sheetName val="三号清单-旅馆机电安装汇总"/>
      <sheetName val="三号清单-旅馆电气系统"/>
      <sheetName val="三号清单-旅馆给排水系统"/>
      <sheetName val="三号清单-旅馆弱电预埋"/>
      <sheetName val="三号清单-旅馆消防预埋"/>
      <sheetName val="三号清单-旅馆采暖系统"/>
      <sheetName val="三号清单-地上商业机电安装汇总"/>
      <sheetName val="三号清单-地上商业电气系统"/>
      <sheetName val="三号清单-地上商业给排水系统"/>
      <sheetName val="三号清单-地上商业弱电预埋"/>
      <sheetName val="三号清单-地上商业消防预埋"/>
      <sheetName val="三号清单-地下车库机电安装汇总"/>
      <sheetName val="三号清单-地下车库电气系统 "/>
      <sheetName val="三号清单-地下车库给排水"/>
      <sheetName val="三号清单-地下车库弱电预埋"/>
      <sheetName val="三号清单-地下车库消防预埋"/>
      <sheetName val="A高层"/>
      <sheetName val="C商业 "/>
      <sheetName val="B幼儿园"/>
      <sheetName val="D非人防地下室"/>
      <sheetName val="E人防地下室"/>
      <sheetName val="产品配置标准  "/>
      <sheetName val="Week"/>
      <sheetName val="(筏板基础)定额工程量"/>
      <sheetName val="(筏板基础)做法工程量"/>
      <sheetName val="成本分包分供价格 "/>
      <sheetName val="乙供材料品牌限定表"/>
      <sheetName val="二号清单-联排别墅地下土建（14#）"/>
      <sheetName val="成本跟踪表"/>
      <sheetName val="汇总表对比表"/>
      <sheetName val="5－7#楼重计量汇总表"/>
      <sheetName val="争议清单"/>
      <sheetName val="5#楼地上二结构"/>
      <sheetName val="6#楼地上二结构"/>
      <sheetName val="7#楼地上二结构"/>
      <sheetName val="中间裙房地上二结构"/>
      <sheetName val="模型工作量（初装）"/>
      <sheetName val="其他手动计算量"/>
      <sheetName val="模型工作量（砼、模板、钢筋、砌体）"/>
      <sheetName val="新增综合单价"/>
      <sheetName val="会签表"/>
      <sheetName val="水电汇总表"/>
      <sheetName val="B区销售物业电气工程量计价清单"/>
      <sheetName val="B区销售物业给排水工程量计价清单"/>
      <sheetName val="限价调差表（电气工程）"/>
      <sheetName val="限价调差表（给排水）"/>
      <sheetName val="B1区裙房塔楼二结构"/>
      <sheetName val="B1区裙房一结构"/>
      <sheetName val="B1区塔楼一结构"/>
      <sheetName val="销售物业四大块三审"/>
      <sheetName val="大商业A2区围护"/>
      <sheetName val="大商业B2区围护"/>
      <sheetName val="大商业A2，B2桩基"/>
      <sheetName val="B区销售物业5#、6#、7#楼电气工程量计价清单"/>
      <sheetName val="购物中心B区"/>
      <sheetName val="0－审定单"/>
      <sheetName val="1－结算编制说明"/>
      <sheetName val="2-工程结算书"/>
      <sheetName val="3－结算汇总表"/>
      <sheetName val="4－A1计价结"/>
      <sheetName val="5－B1计价结"/>
      <sheetName val="6－销桩计价结"/>
      <sheetName val="7－A、B区间围护计价结"/>
      <sheetName val="8－签证汇总表"/>
      <sheetName val="9－主材更换调整-销"/>
      <sheetName val="10－销砼、钢筋数量统计"/>
      <sheetName val="11－砼调差-销"/>
      <sheetName val="12－钢筋调差-销"/>
      <sheetName val="A1计算稿"/>
      <sheetName val="B1计算稿"/>
      <sheetName val="桩基础计算底稿"/>
      <sheetName val="A、B区间围护"/>
      <sheetName val="现状格网图"/>
      <sheetName val="试桩组价分析表"/>
      <sheetName val="基础土方计算底稿"/>
      <sheetName val="地下室结构（持有物业)-重计量"/>
      <sheetName val="B2区地下结构汇总表"/>
      <sheetName val="大商业B2区地下"/>
      <sheetName val="连通道"/>
      <sheetName val="大商业地下室土建模型量"/>
      <sheetName val="大商业地下室钢筋模型量"/>
      <sheetName val="大商业地下室手动计算量"/>
      <sheetName val="A2、B2楼梯"/>
      <sheetName val="方案1工程量计算"/>
      <sheetName val="测算汇总表"/>
      <sheetName val="分部分项工程量清单2"/>
      <sheetName val="分项工程综合单价分析表 "/>
      <sheetName val="主材图纸净用量计算表（示例）"/>
      <sheetName val="人工机械费及其它材料费清单"/>
      <sheetName val="主材损耗率清单"/>
      <sheetName val="费率清单"/>
      <sheetName val="限定品牌材料清单"/>
      <sheetName val="金街工作量汇总表"/>
      <sheetName val="B区金街标准节点做法汇总表"/>
      <sheetName val="立面造型统计"/>
      <sheetName val="B区金街标准节点做法"/>
      <sheetName val="B区金街投影面积"/>
      <sheetName val="B区金街节点加展开面积"/>
      <sheetName val="BQ01门窗"/>
      <sheetName val="单樘窗型材计量表"/>
      <sheetName val="铝合金型材线重表"/>
      <sheetName val="埋件清单"/>
      <sheetName val="结构加固清单"/>
      <sheetName val="结构加固工作量"/>
      <sheetName val="单樘幕墙型材计量表"/>
      <sheetName val="幕墙综合单价分析表"/>
      <sheetName val="指标分摊"/>
      <sheetName val="   合同台账  "/>
      <sheetName val="二级成本动态表"/>
      <sheetName val="目标成本表"/>
      <sheetName val="付款进度表"/>
      <sheetName val="科目列表"/>
      <sheetName val="无合同工程及销费"/>
      <sheetName val="1.1付款及计提明细"/>
      <sheetName val="金山"/>
      <sheetName val="宝山"/>
      <sheetName val="青浦"/>
      <sheetName val="异地房源"/>
      <sheetName val="价库"/>
      <sheetName val="折"/>
      <sheetName val="销"/>
      <sheetName val="未报回"/>
      <sheetName val="回"/>
      <sheetName val="台"/>
      <sheetName val="报集团"/>
      <sheetName val="报实际"/>
      <sheetName val="汇集团"/>
      <sheetName val="汇实际"/>
      <sheetName val="更换房房源明细"/>
      <sheetName val="首开区"/>
      <sheetName val="大商业"/>
      <sheetName val=" (标段一)-2015-2-28.xls_ (标段一)-201"/>
      <sheetName val="工程量清单计价表（自动生成）"/>
      <sheetName val="360QexF"/>
      <sheetName val="付款明细表"/>
      <sheetName val="进度款审批表（总包）"/>
      <sheetName val="进度款审批表（总包的分包）"/>
      <sheetName val="付款确认单"/>
      <sheetName val="第5次进度款审核汇总表"/>
      <sheetName val="其它费用明细"/>
      <sheetName val="分部分项工程审核明细表（3-5层）"/>
      <sheetName val="基坑四大块汇总表"/>
      <sheetName val="表1设备部(9)"/>
      <sheetName val="表1生产部(7)"/>
      <sheetName val="总经办"/>
      <sheetName val="表2"/>
      <sheetName val="Calendar"/>
      <sheetName val="表1"/>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__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__µ_½£¸ÉÆ¡£¨ÀÛ"/>
      <sheetName val="¹Ì¶¨×Ê²úÕÛ¾É²âÊÔ"/>
      <sheetName val="Links"/>
      <sheetName val="Lead"/>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_¡ä¡é"/>
      <sheetName val="__DT"/>
      <sheetName val="____"/>
      <sheetName val="1_¦Ì_"/>
      <sheetName val=" _¨¹_¡ä"/>
      <sheetName val="1___"/>
      <sheetName val="___1"/>
      <sheetName val="_t___¡¥¨¬_"/>
      <sheetName val="_e_¨¬"/>
      <sheetName val="¡ã¨¹¨°_"/>
      <sheetName val="¡ã¨¹_t"/>
      <sheetName val="¡ã¨¹¨¨y"/>
      <sheetName val="¡Á¨¹1___"/>
      <sheetName val="_¨¬¨°_24"/>
      <sheetName val="_¨¬¨°_12"/>
      <sheetName val="_¨¬¨°_10"/>
      <sheetName val="_____¨¬¨°_24"/>
      <sheetName val="_____¨¬¨°_12"/>
      <sheetName val="¨¦¡é_¨²__"/>
      <sheetName val="¦Ì£¤__3¨¦¡À_"/>
      <sheetName val="__¦Ì__¡ê_¨¦__¡ê¡§¨¤_"/>
      <sheetName val="1¨¬_¡§¡Á¨º2¨²___¨¦2a¨º_"/>
      <sheetName val="SW_TEO"/>
      <sheetName val="隔墙"/>
      <sheetName val="列表"/>
      <sheetName val="K2单人房"/>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1¨¬_¡§¡Á¨º2¨²___¨¦2a¨º_"/>
      <sheetName val="投标总价（自动生成）"/>
      <sheetName val="报价汇总表（自动生成）"/>
      <sheetName val="工程量清单计价表（自动生成）步行街"/>
      <sheetName val="工程量清单价格调差表步行街"/>
      <sheetName val="工程量清单计价表（自动生成）物管用房"/>
      <sheetName val="工程量清单价格调差表物管用房"/>
      <sheetName val="备选主材报价表"/>
      <sheetName val="自主报价主材价格汇总表"/>
      <sheetName val="主要材料暂定价格汇总表"/>
      <sheetName val="措施项目步行街"/>
      <sheetName val="措施项目物管用房"/>
      <sheetName val="费率清单物"/>
      <sheetName val="封 面"/>
      <sheetName val="竣工结算审核汇总表"/>
      <sheetName val="大商业工程量清单计价表（自动生成）"/>
      <sheetName val="大商业工程量清单调差表"/>
      <sheetName val="大商业汇总表"/>
      <sheetName val="商管工程量清单调差表"/>
      <sheetName val="商管汇总表"/>
      <sheetName val="商管工程量清单计价表（自动生成）"/>
      <sheetName val="商管措施费"/>
      <sheetName val="小商铺工程量清单计价表-装饰（自动生成）"/>
      <sheetName val="小商铺工程量清单计价表-安装（自动生成）"/>
      <sheetName val="宝贝王(安装）工程量清单计价表"/>
      <sheetName val="宝贝王(装饰）工程量清单计价表"/>
      <sheetName val=" 宝贝王计算式（装饰）"/>
      <sheetName val="宝贝王计算式（安装）"/>
      <sheetName val="工程量清单价格调差表"/>
      <sheetName val="步行街及百货备选主材报价表"/>
      <sheetName val="门窗及其他工程"/>
      <sheetName val="电气汇总表"/>
      <sheetName val="大商业卫生间给排水汇总表"/>
      <sheetName val="写字楼备选主材报价表"/>
      <sheetName val="小商铺装饰计算式"/>
      <sheetName val="小商铺安装计算式"/>
      <sheetName val="超市工程量清单计价表"/>
      <sheetName val="超市计算式"/>
      <sheetName val="都会美佳工程量清单计价表"/>
      <sheetName val="都会美佳计算式"/>
      <sheetName val="苏宁清单计价表"/>
      <sheetName val="苏宁计算式"/>
      <sheetName val="孩子王（装饰）"/>
      <sheetName val="孩子王装饰计算式"/>
      <sheetName val="孩子王安装清单计价表"/>
      <sheetName val="孩子王安装计算式"/>
      <sheetName val="超市入口（装饰）工程量清单计价表"/>
      <sheetName val="超市入口计算式"/>
      <sheetName val="超市入口安装工程量清单计价表"/>
      <sheetName val="超市入口安装计算式"/>
      <sheetName val="停工时间明细 "/>
      <sheetName val="周转材料"/>
      <sheetName val="钢管、扣件、钢笆"/>
      <sheetName val="模板木方"/>
      <sheetName val="非周转材料 "/>
      <sheetName val="电缆电箱闲置"/>
      <sheetName val="外脚手架计算式"/>
      <sheetName val="临边防护及安全网计算式"/>
      <sheetName val="满堂架计算式"/>
      <sheetName val="A2、B2区支撑梁侧模加固钢管扣件"/>
      <sheetName val="0.0目录"/>
      <sheetName val="0.1公司清单"/>
      <sheetName val="0.2填表说明"/>
      <sheetName val="1.1盈利预测"/>
      <sheetName val="1.2差异对比"/>
      <sheetName val="1.3分部业务利润"/>
      <sheetName val="1.4项目概况"/>
      <sheetName val="1.5风险提示"/>
      <sheetName val="2.1营业收入"/>
      <sheetName val="2.1.1轻资产项目商业管理费收入"/>
      <sheetName val="2.2营业成本"/>
      <sheetName val="2.2.1成本分摊 "/>
      <sheetName val="2.2.2销售成本明细"/>
      <sheetName val="2.2.3投资性房地产折旧摊销"/>
      <sheetName val="2.2.4酒店折旧摊销"/>
      <sheetName val="2.3营业税金及附加"/>
      <sheetName val="2.3.1土地增值税"/>
      <sheetName val="2.4期间费用（汇总）"/>
      <sheetName val="2.4.1期间费用（租金户、酒店分公司以外公司）"/>
      <sheetName val="2.4.1.1营销口径营销费用（支付口径）"/>
      <sheetName val="2.4.1.2财务口径营销费用"/>
      <sheetName val="2.4.1.3招商推广费"/>
      <sheetName val="2.4.1.4酒店开办费（支付口径）"/>
      <sheetName val="2.4.1.5酒店开办费（核算口径）"/>
      <sheetName val="2.4.2期间费用（租金户）"/>
      <sheetName val="2.4.3期间费用（酒店分公司）"/>
      <sheetName val="2.4.4财务费用说明"/>
      <sheetName val="2.4.5利息分摊"/>
      <sheetName val="2.5所得税费用"/>
      <sheetName val="2.5.1递延所得税资产（负债）"/>
      <sheetName val="3.1盈利预测计划控制"/>
      <sheetName val="3.2销售情况统计"/>
      <sheetName val="3.3回款分析"/>
      <sheetName val="2.2.1成本分摊"/>
      <sheetName val="2.1.2入伙收入预测变动"/>
      <sheetName val="3资产负债率预测"/>
      <sheetName val="MenuSheet"/>
      <sheetName val="collect1"/>
      <sheetName val="collect2"/>
      <sheetName val="collect3"/>
      <sheetName val="企业表"/>
      <sheetName val="索引表0"/>
      <sheetName val="索引表1"/>
      <sheetName val="初审表"/>
      <sheetName val="初审表0"/>
      <sheetName val="初审表1"/>
      <sheetName val="项目表行业1"/>
      <sheetName val="项目表行业"/>
      <sheetName val="项目表专项"/>
      <sheetName val="企业基本情况表"/>
      <sheetName val="项目基本情况表"/>
      <sheetName val="上报参数"/>
      <sheetName val="CodeSheet"/>
      <sheetName val="0.1酒店清单"/>
      <sheetName val="1.3.1酒店业主利润"/>
      <sheetName val="1.3.2租金净收益"/>
      <sheetName val="2.4期间费用"/>
      <sheetName val="源数据表"/>
      <sheetName val="人员信息表"/>
      <sheetName val="工资表明细汇总"/>
      <sheetName val="郫县工资明细表"/>
      <sheetName val="郫县营销工资明细表 "/>
      <sheetName val="李江"/>
      <sheetName val="社保款"/>
      <sheetName val="公积金"/>
      <sheetName val="使用提示"/>
      <sheetName val="0.检核"/>
      <sheetName val="1.合同台账（不含土地，四大块）"/>
      <sheetName val="1.2成本汇总与校验"/>
      <sheetName val="1.3合同卡片"/>
      <sheetName val="2.成本分配"/>
      <sheetName val="2.成本分配汇总"/>
      <sheetName val="2.1一次分配归集"/>
      <sheetName val="2.1.1成本分配明细(不含土地，四大块）"/>
      <sheetName val="2.1.2资本化利息分配明细"/>
      <sheetName val="2.1.3土地费用分配明细"/>
      <sheetName val="土地成本分配（附表）"/>
      <sheetName val="2.2二次分配"/>
      <sheetName val="2.3三次分配"/>
      <sheetName val="3.销售成本结转"/>
      <sheetName val="3.1收入结转明细"/>
      <sheetName val="4.自持物业成本结转"/>
      <sheetName val="5.基础档案"/>
      <sheetName val="6.规划经济技术指标"/>
      <sheetName val="2.2四大块"/>
      <sheetName val="2.3土地成本分配（占地面积法）"/>
      <sheetName val="3成本分配指标"/>
      <sheetName val="面积指标说明"/>
      <sheetName val="2.3.2土增税历史数据调整金额"/>
      <sheetName val="表1、营销口径营销费用（支付口径）"/>
      <sheetName val="表2、财务口径营销费用"/>
      <sheetName val="2.4.1财务费用说明"/>
      <sheetName val="2.4.2利息分摊"/>
      <sheetName val="2.5.2土增税调整影响递延所得税资产"/>
      <sheetName val="3.2回款分析"/>
      <sheetName val="3.4资产负债率控制措施"/>
      <sheetName val="合同修订台帐"/>
      <sheetName val="1－审定单"/>
      <sheetName val="3－编制说明"/>
      <sheetName val="5－审核汇总表"/>
      <sheetName val="4－指标表"/>
      <sheetName val="5-1指标表（一结构）"/>
      <sheetName val="6－地下结构"/>
      <sheetName val="7-地上结构"/>
      <sheetName val="8-2#商铺"/>
      <sheetName val="10-主材调差原则"/>
      <sheetName val="11-钢筋，型钢调差 "/>
      <sheetName val="12-砼调差"/>
      <sheetName val="土建模型工作量"/>
      <sheetName val="钢筋模型工作量"/>
      <sheetName val="分包管理费与总包服务费"/>
      <sheetName val="争议金额"/>
      <sheetName val="总承包服务费及分包管理费计价表"/>
      <sheetName val="公寓"/>
      <sheetName val="1∽5#土建工程量清单计价汇总表"/>
      <sheetName val="第 13 次进度款审核汇总表"/>
      <sheetName val="第13次土建报量审核明细表"/>
      <sheetName val="第13次付款室外工程明细表"/>
      <sheetName val="分包管理费及总承包服务费"/>
      <sheetName val="塔楼"/>
      <sheetName val="底商1"/>
      <sheetName val="塔楼1"/>
      <sheetName val="底商量"/>
      <sheetName val="塔楼量"/>
      <sheetName val="标准层变更圈梁"/>
      <sheetName val="外皮线计取－不含楼梯"/>
      <sheetName val="底商接头"/>
      <sheetName val="塔楼接头"/>
      <sheetName val="指标表 "/>
      <sheetName val="A区1~4#楼销售物业电气工程量计价清单"/>
      <sheetName val="A区1~4#楼销售物业给排水工程量计价清单"/>
      <sheetName val="清单加固方案量-8.30"/>
      <sheetName val="2000定额含量"/>
      <sheetName val="1－2#楼加固方案量-7.18"/>
      <sheetName val="3-4#楼加固方案量-9.07"/>
      <sheetName val="清单1-2"/>
      <sheetName val="清单3-4"/>
      <sheetName val="工作量计算"/>
      <sheetName val="汇总表修-5（4幢全改LOTE）"/>
      <sheetName val="汇总表修-4（4幢全改LOTE）"/>
      <sheetName val="清单3、4修 -0205"/>
      <sheetName val="清单1、2 -0205"/>
      <sheetName val="汇总表修3"/>
      <sheetName val="汇总表修"/>
      <sheetName val="清单1、2修"/>
      <sheetName val="清单1、2"/>
      <sheetName val="清单3、4修"/>
      <sheetName val="清单3、4"/>
      <sheetName val="方案3工作量计算"/>
      <sheetName val="方案2工作量计算"/>
      <sheetName val="A1区费用-计价"/>
      <sheetName val="桩基费用（销售）"/>
      <sheetName val="B1区费用-计价"/>
      <sheetName val="A2区费用-计价"/>
      <sheetName val="桩基费用（持有）"/>
      <sheetName val="B2区费用-计"/>
      <sheetName val="B2区"/>
      <sheetName val="桩基（持有）"/>
      <sheetName val="成本动态台帐（6月份）"/>
      <sheetName val="地上结构（A1区)-测算"/>
      <sheetName val="地上结构（B1区)-重计量"/>
      <sheetName val="地上结构（B2区)-测算"/>
      <sheetName val="争议项"/>
      <sheetName val="5#楼"/>
      <sheetName val="7#楼"/>
      <sheetName val="中间裙房"/>
      <sheetName val="结算汇总表（三审）"/>
      <sheetName val="签证汇总表（三审）"/>
      <sheetName val="A1计价结（三审）"/>
      <sheetName val="B1计价结（三审）"/>
      <sheetName val="销桩计价结（三审）"/>
      <sheetName val="A1结量（三审）"/>
      <sheetName val="B1结量(三审）"/>
      <sheetName val="主材更换调整-销"/>
      <sheetName val="砼调差-销"/>
      <sheetName val="钢筋调差-销"/>
      <sheetName val="坑底超挖工作量（审核）"/>
      <sheetName val="销桩结"/>
      <sheetName val="试桩"/>
      <sheetName val="主材调差原则"/>
      <sheetName val="销砼、钢筋数量统计"/>
      <sheetName val="A2、B2结量"/>
      <sheetName val="A2计价结"/>
      <sheetName val="B2计价结"/>
      <sheetName val="持桩结"/>
      <sheetName val="持桩计价结"/>
      <sheetName val="上海青浦万达茂项目B1区成本测算指标汇总表"/>
      <sheetName val="B1区清单"/>
      <sheetName val="上海青浦万达茂项目A1区成本测算指标汇总表"/>
      <sheetName val="合同付款计划表"/>
      <sheetName val="成本统计表"/>
      <sheetName val="  集团模板  "/>
      <sheetName val="销费控制（月）"/>
      <sheetName val="销费控制表"/>
      <sheetName val="管费控制表"/>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ÆóÒµ±íÒ»"/>
      <sheetName val="应收票据(关联方)"/>
      <sheetName val="2002Äê¹ØÁª·½Óà¶î¼°½»Ò×"/>
      <sheetName val="Æ¾Ö¤³é²é"/>
      <sheetName val="_¡è__¦Ì¡Á__"/>
      <sheetName val="1¨¹¨¤¨ª¡¤_¨®__¡è__"/>
      <sheetName val="1¨¬_¡§¨¦¨²2¨²3¨¦¡À__¡è_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À¨ª¨°_"/>
      <sheetName val="装饰分析表"/>
      <sheetName val="D1电气单价表"/>
      <sheetName val="_¡è__¦Ì¡Á__"/>
      <sheetName val="1¨¹¨¤¨ª¡¤_¨®__¡è__"/>
      <sheetName val="1¨¬_¡§¨¦¨²2¨²3¨¦¡À__¡è_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À¨ª¨°_"/>
      <sheetName val="绘图输入工程量汇总表(按构件) - 墙"/>
      <sheetName val="绘图输入工程量汇总表(按构件) - 过梁"/>
      <sheetName val="分部分项工程量清单（采光顶）"/>
      <sheetName val="分项工程综合单价分析表（采光顶） "/>
      <sheetName val="分部分项工程量清单（遮阳帘）"/>
      <sheetName val="分项工程综合单价分析表（遮阳帘） "/>
      <sheetName val="措施费 "/>
      <sheetName val="零星用工报价表 "/>
      <sheetName val="园林景观测算指标分析表"/>
      <sheetName val="园林景观测算汇总表"/>
      <sheetName val="合同及代垫费用付款台帐"/>
      <sheetName val="填表说明 "/>
      <sheetName val="费率统计表"/>
      <sheetName val="综合单价计价表"/>
      <sheetName val="成本测算-商业综合体"/>
      <sheetName val="成本测算-室外商业街（金街）"/>
      <sheetName val="成本测算-酒店"/>
      <sheetName val="成本测算-住宅"/>
      <sheetName val="03说明"/>
      <sheetName val="04结算书"/>
      <sheetName val="单体汇总"/>
      <sheetName val="插页1"/>
      <sheetName val="3.暂定工程量汇总"/>
      <sheetName val="3.1暂定工程量计算"/>
      <sheetName val="4.石材限定价调整汇总"/>
      <sheetName val="5.通体砖"/>
      <sheetName val="OHRIVP"/>
      <sheetName val="QZTHTL"/>
      <sheetName val="汇总表2"/>
      <sheetName val="室内步行街补充说明"/>
      <sheetName val="设计变更"/>
      <sheetName val="现场签证"/>
      <sheetName val="负一二层"/>
      <sheetName val="一层 "/>
      <sheetName val="三层 "/>
      <sheetName val="卫生间2 1~3层"/>
      <sheetName val="安装工程"/>
      <sheetName val="国美装饰"/>
      <sheetName val="部分次主力店装饰"/>
      <sheetName val="部分次主力店安装"/>
      <sheetName val="商管用房装修"/>
      <sheetName val="商管用房安装"/>
      <sheetName val="二标段(补充清单)"/>
      <sheetName val="主要材料价格表(安装)"/>
      <sheetName val="综合单价分析表（不打印）"/>
      <sheetName val="装修清单"/>
      <sheetName val="零星项目清单"/>
      <sheetName val="其它项目"/>
      <sheetName val="限定品牌表"/>
      <sheetName val="装修综合单价分析表 "/>
      <sheetName val="其它零星工程综合单价分析表"/>
      <sheetName val="JPOIEL"/>
      <sheetName val="投标总报价"/>
      <sheetName val="零星用工报价表"/>
      <sheetName val="6-1"/>
      <sheetName val="7-1"/>
      <sheetName val="9-1"/>
      <sheetName val="A6-A10"/>
      <sheetName val="主材价格表"/>
      <sheetName val="窗含量"/>
      <sheetName val="百叶含量"/>
      <sheetName val="编制说明（装饰）"/>
      <sheetName val="编制说明(水暖)"/>
      <sheetName val="综合单价分析表（装饰）"/>
      <sheetName val="综合单价分析（电气）"/>
      <sheetName val="综合单价分析(水暖)"/>
      <sheetName val="伸缩缝"/>
      <sheetName val="B-01户型--安装"/>
      <sheetName val="B-02户型--安装"/>
      <sheetName val="B-03-1户型--安装"/>
      <sheetName val="B-03-2户型--安装"/>
      <sheetName val="B-04户型--安装"/>
      <sheetName val="B-05户型--安装"/>
      <sheetName val="B-06户型--安装"/>
      <sheetName val="B-07户型--安装"/>
      <sheetName val="走廊-(大吊顶)"/>
      <sheetName val="走廊-(小吊顶)"/>
      <sheetName val="4-13层走廊竖向电源"/>
      <sheetName val="烟机、热水器"/>
      <sheetName val="分部分项（室内装修）"/>
      <sheetName val="分部分项清单（外幕墙）"/>
      <sheetName val="工程量清单（安装）"/>
      <sheetName val="分部分项工程清单（泛光）"/>
      <sheetName val="综合单价分析表 (安装)"/>
      <sheetName val="材料表（装饰）"/>
      <sheetName val="材料表（安装） "/>
      <sheetName val="投标总结（Y）"/>
      <sheetName val="二号清单合计（户型清单）(Y)"/>
      <sheetName val="分部分项工程量（装修）"/>
      <sheetName val="综合单价分析表-装饰"/>
      <sheetName val="主要材料价格表(装修）"/>
      <sheetName val="分部分项工程量（安装）"/>
      <sheetName val="2.4.1 J户型（Y）"/>
      <sheetName val="2.5.1 N户型(Y)"/>
      <sheetName val="2.6 R户型(Y)"/>
      <sheetName val="2.7 S户型(Y)"/>
      <sheetName val="价格清单"/>
      <sheetName val="单价组成分析表"/>
      <sheetName val="综合单价分析表-安装"/>
      <sheetName val="投标人自行补充清单部分"/>
      <sheetName val="指标分析汇总表"/>
      <sheetName val="费率统计表汇总表"/>
      <sheetName val="JSKNVET"/>
      <sheetName val="合同总价"/>
      <sheetName val="合同总价汇总表"/>
      <sheetName val="装修工程量清单"/>
      <sheetName val="装修工程综合单价分析表"/>
      <sheetName val="装修工程主材表 "/>
      <sheetName val="电气工程量清单"/>
      <sheetName val="电气工程综合单价分析表"/>
      <sheetName val="电气工程主材表"/>
      <sheetName val="零星工程项目清单"/>
      <sheetName val="综合单价组价明细"/>
      <sheetName val="承包范围"/>
      <sheetName val="户型指标分析SOHU公寓A户型"/>
      <sheetName val="主要材料用量分析SOHU公寓A户型"/>
      <sheetName val="户型指标分析SOHU公寓B户型"/>
      <sheetName val="主要材料用量分析SOHU公寓B户型"/>
      <sheetName val="户型指标分析SOHU公寓C户型"/>
      <sheetName val="主要材料用量分析SOHU公寓C户型"/>
      <sheetName val="户型指标分析SOHU公寓D户型"/>
      <sheetName val="主要材料用量分析SOHU公寓D户型"/>
      <sheetName val="户型指标分析SOHU公寓E户型 "/>
      <sheetName val="主要材料用量分析SOHU公寓E户型 "/>
      <sheetName val="户型指标分析SOHU公寓F户型 "/>
      <sheetName val="主要材料用量分析SOHU公寓F户型"/>
      <sheetName val="户型指标分析SOHU公寓G户型"/>
      <sheetName val="主要材料用量分析SOHU公寓G户型"/>
      <sheetName val="户型指标分析 D版首层大堂"/>
      <sheetName val="主要材料用量分析 D版首层大堂"/>
      <sheetName val="户型指标分析 D版首层电梯厅"/>
      <sheetName val="主要材料用量分析 D版首层电梯厅"/>
      <sheetName val="户型指标分析 D版电梯厅"/>
      <sheetName val="主要材料用量分析 D版电梯厅"/>
      <sheetName val="户型指标分析 D版走廊"/>
      <sheetName val="主要材料用量分析 D版走廊"/>
      <sheetName val="主材菜单"/>
      <sheetName val="设备清单"/>
      <sheetName val="设备清单 (2)"/>
      <sheetName val="工具"/>
      <sheetName val="Macro3"/>
      <sheetName val="分部分项工程量清单 (修改后)"/>
      <sheetName val="A3C户型电气工程量清单"/>
      <sheetName val="A3C户型电气综合单价分析表"/>
      <sheetName val="D3户型电气工程量清单"/>
      <sheetName val="D3户型电气综合单价分析表"/>
      <sheetName val="样板间给排水工程量清单"/>
      <sheetName val="样板间给排水综合单价分析表"/>
      <sheetName val="材料表D3"/>
      <sheetName val="货物清单计价表"/>
      <sheetName val="货物清单表"/>
      <sheetName val="门窗清单（住宅)"/>
      <sheetName val="技术要求与材料品牌"/>
      <sheetName val="单价分析表 (住宅)"/>
      <sheetName val="经济指标分析表"/>
      <sheetName val="计算书1"/>
      <sheetName val="计算书2"/>
      <sheetName val="计算书3"/>
      <sheetName val="23#楼工程量清单"/>
      <sheetName val="23#-内装综合单价分析表 "/>
      <sheetName val="24#楼工程量清单"/>
      <sheetName val="24#楼内装综合单价分析表"/>
      <sheetName val="23#楼电气工程量清单"/>
      <sheetName val="23#楼电气综合单价分析表"/>
      <sheetName val="24#楼电气工程量清单"/>
      <sheetName val="24#楼电气综合单价分析表"/>
      <sheetName val="投标人自行增加项目清单"/>
      <sheetName val="投标人自行增加综合单价分析表"/>
      <sheetName val="零星项目工作清单"/>
      <sheetName val="计算书4"/>
      <sheetName val="计算书5"/>
      <sheetName val="计算书6"/>
      <sheetName val="计算书7"/>
      <sheetName val="配套管理费表"/>
      <sheetName val="零星工时"/>
      <sheetName val="首层"/>
      <sheetName val="装饰装修投标总价表"/>
      <sheetName val="装饰装修-汇总表"/>
      <sheetName val="装饰装修-工程量清单"/>
      <sheetName val="装饰装修-综合单价分析表"/>
      <sheetName val="装饰装修主材表"/>
      <sheetName val="装饰装修-人材机汇总表"/>
      <sheetName val="B1写字楼"/>
      <sheetName val="单价分析1"/>
      <sheetName val="单价分析2"/>
      <sheetName val="一层清单项目"/>
      <sheetName val="二层清单项目 "/>
      <sheetName val="地下层清单项目 "/>
      <sheetName val="新增项目单价分析表"/>
      <sheetName val="定额换算说明新增项目单价分析表 "/>
      <sheetName val="三层清单项目 "/>
      <sheetName val="综合单价分析表 三层 "/>
      <sheetName val="四层清单项目  "/>
      <sheetName val="综合单价分析表 四层 "/>
      <sheetName val="中庭清单项目 "/>
      <sheetName val="综合单价分析表 中庭"/>
      <sheetName val="指标 (2)"/>
      <sheetName val="指标 (3)"/>
      <sheetName val="指标 (4)"/>
      <sheetName val="指标 (5)"/>
      <sheetName val="指标 (6)"/>
      <sheetName val="指标 (7)"/>
      <sheetName val="零星工作项目清单1"/>
      <sheetName val="主要材料清单表  (2)"/>
      <sheetName val="套价"/>
      <sheetName val="计算书"/>
      <sheetName val="QQKOOR"/>
      <sheetName val="投标总价（一标段）"/>
      <sheetName val="投标报价汇总表（一标段）"/>
      <sheetName val="装修分部汇总表"/>
      <sheetName val="甲供涂料分部汇总表"/>
      <sheetName val="甲供防水分部汇总表"/>
      <sheetName val="A户型清单"/>
      <sheetName val="B1户型清单"/>
      <sheetName val="B2户型清单"/>
      <sheetName val="B3户型清单"/>
      <sheetName val="C1户型清单"/>
      <sheetName val="C2户型清单"/>
      <sheetName val="D户型清单"/>
      <sheetName val="D1户型清单"/>
      <sheetName val="D2户型清单"/>
      <sheetName val="D3户型清单"/>
      <sheetName val="E户型清单"/>
      <sheetName val="E1户型清单"/>
      <sheetName val="1#4#公共部位清单"/>
      <sheetName val="2#3#公共部位清单"/>
      <sheetName val="5#公共部位清单"/>
      <sheetName val="6#，7#1公共部位清单"/>
      <sheetName val="6#，7#2公共部位清单"/>
      <sheetName val="8#公共部位清单"/>
      <sheetName val="装饰主要材料表"/>
      <sheetName val="一标段措施项目清单"/>
      <sheetName val="经济指标分析（一标段）"/>
      <sheetName val="PLNONJXRNPEIID"/>
      <sheetName val="分部分项工程量清单（装修）"/>
      <sheetName val="工程量清单报价表（安装)"/>
      <sheetName val="措施项目清单  "/>
      <sheetName val="零星工作项目清单 "/>
      <sheetName val="营销费用"/>
      <sheetName val="成本动态数据分析表"/>
      <sheetName val="一级成本动态表"/>
      <sheetName val="三级成本动态表"/>
      <sheetName val="无合同成本台帐"/>
      <sheetName val="清单计价表"/>
      <sheetName val="综合单价明细表"/>
      <sheetName val="A区"/>
      <sheetName val="C区"/>
      <sheetName val="B区"/>
      <sheetName val="D区"/>
      <sheetName val="11#商铺"/>
      <sheetName val="基坑支护与降水工程小计"/>
      <sheetName val="A区基坑支护"/>
      <sheetName val="B区基坑支护 "/>
      <sheetName val="C区基坑支护"/>
      <sheetName val="D区基坑支护"/>
      <sheetName val="AC区因基坑外扩部分增加工程量"/>
      <sheetName val="支撑梁工程量"/>
      <sheetName val="冠梁右侧土方"/>
      <sheetName val="A区咬合桩导槽"/>
      <sheetName val="B区咬合桩导槽 "/>
      <sheetName val="C区咬合桩导槽"/>
      <sheetName val="D区咬合桩导槽 "/>
      <sheetName val="钢筋计水位观测井"/>
      <sheetName val="A区腰梁部位凿毛及植筋 "/>
      <sheetName val="B区腰梁部位凿毛及植筋"/>
      <sheetName val="C区腰梁部位凿毛及植筋"/>
      <sheetName val="降水工程"/>
      <sheetName val="桩基工程小计"/>
      <sheetName val="桩基土洞溶洞汇总表"/>
      <sheetName val="D5#商铺"/>
      <sheetName val="A2楼"/>
      <sheetName val="A3楼"/>
      <sheetName val="B1楼"/>
      <sheetName val="B2楼"/>
      <sheetName val="C1楼"/>
      <sheetName val="C2楼"/>
      <sheetName val="D3楼"/>
      <sheetName val="D4楼"/>
      <sheetName val="试验桩工程量"/>
      <sheetName val="橡胶止水条"/>
      <sheetName val="钢护筒工程量"/>
      <sheetName val="注浆"/>
      <sheetName val="试验桩土洞、溶洞处理"/>
      <sheetName val="管桩试验桩工程量"/>
      <sheetName val="灌桩芯工程量"/>
      <sheetName val="桩基价差调整"/>
      <sheetName val="钢筋价差调整"/>
      <sheetName val="基坑支护桩价差调整"/>
      <sheetName val="塔吊钢格构柱工程小计"/>
      <sheetName val="塔吊钢格构柱计算式"/>
      <sheetName val="土洞注浆及钻孔工程量小计"/>
      <sheetName val="A区土洞"/>
      <sheetName val="B区土洞"/>
      <sheetName val="C区土洞 "/>
      <sheetName val="签证目录"/>
      <sheetName val="变更目录"/>
      <sheetName val="2012.12"/>
      <sheetName val="2013.1"/>
      <sheetName val="2013.2 "/>
      <sheetName val="2013.03"/>
      <sheetName val="2013.04"/>
      <sheetName val="2013.05"/>
      <sheetName val="2013.06"/>
      <sheetName val="2013.12钢筋 "/>
      <sheetName val="2013.1钢筋"/>
      <sheetName val="2013.2钢筋"/>
      <sheetName val="2013.03钢筋"/>
      <sheetName val="2013.04钢筋"/>
      <sheetName val="2013.05钢筋"/>
      <sheetName val="2013.06钢筋"/>
      <sheetName val="2012年11月平均价格表 "/>
      <sheetName val="2013年3月平均价格表 "/>
      <sheetName val="2013年4月平均价格表 "/>
      <sheetName val="2013年5月平均价格表"/>
      <sheetName val="2013年6月平均价格表"/>
      <sheetName val="2013年7月平均价格表"/>
      <sheetName val="2013年8月平均价格表"/>
      <sheetName val="钢筋月度调差表（范本公式）"/>
      <sheetName val="1∽11#土建工程量清单计价汇总表"/>
      <sheetName val="CDKOHS"/>
      <sheetName val="LJSKNV"/>
      <sheetName val="ETTNQY"/>
      <sheetName val="SWPNZP"/>
      <sheetName val="SYWSLK"/>
      <sheetName val="SESPZO"/>
      <sheetName val="QXMYPO"/>
      <sheetName val="HODTMS"/>
      <sheetName val="审批单-进度款"/>
      <sheetName val="进度款付款台账"/>
      <sheetName val="本次付款审核表"/>
      <sheetName val="汇总面积"/>
      <sheetName val="南区B、C区四大块"/>
      <sheetName val="南区F区四大块"/>
      <sheetName val="C区超甲与酒店地下室"/>
      <sheetName val="B区SOHO地下室"/>
      <sheetName val="C1超甲23-28层"/>
      <sheetName val="B1楼21-机房、B2楼21-26层"/>
      <sheetName val="F1#楼3-8层"/>
      <sheetName val="F2#楼3-8层"/>
      <sheetName val="B1楼21-机房、B2楼21-26层水电"/>
      <sheetName val="F1、F2#楼3-8层电气"/>
      <sheetName val="C区地上电气"/>
      <sheetName val="C2区地上给排水"/>
      <sheetName val="B1、B2写字楼15-20层"/>
      <sheetName val="C1甲写17-22层"/>
      <sheetName val="C2酒店10-屋面"/>
      <sheetName val="F区地下室"/>
      <sheetName val="B区SOHO与C区超甲与五星酒店地下室安装"/>
      <sheetName val="B1、B2写字楼15-20层电气"/>
      <sheetName val="F区地下室电气预埋"/>
      <sheetName val="北区住宅地下一二结构"/>
      <sheetName val="大商业地下一二结构"/>
      <sheetName val="C1甲写7-16层"/>
      <sheetName val="C2酒店5-9层"/>
      <sheetName val="B1、B2区3-14层"/>
      <sheetName val="D.E区正负零以下及1-8层安装"/>
      <sheetName val="住宅地下室桥架及D2#3层排水"/>
      <sheetName val="大商业地下室电气安装13.7.8"/>
      <sheetName val="给排水13.7.8"/>
      <sheetName val="C2区地下室电气"/>
      <sheetName val="C2区地下室给排水"/>
      <sheetName val="A区地上桥架"/>
      <sheetName val="C2区地上电气"/>
      <sheetName val="B1、B2楼3-14层电气预埋"/>
      <sheetName val="E2-27~屋顶报甲"/>
      <sheetName val="北区四大块"/>
      <sheetName val="C区裙楼"/>
      <sheetName val="B区SOHO裙楼"/>
      <sheetName val="C区地下室电气"/>
      <sheetName val="B区SOHO裙楼电气"/>
      <sheetName val="A区电气部分"/>
      <sheetName val="A区给排水"/>
      <sheetName val="大商业地下室"/>
      <sheetName val="水电9.3"/>
      <sheetName val="北区住宅地下室"/>
      <sheetName val="售楼处 "/>
      <sheetName val="广告牌"/>
      <sheetName val="广开工庆典"/>
      <sheetName val="D、E区正负零以下及1-32层安装"/>
      <sheetName val="兼容性报表 (1)"/>
      <sheetName val="住宅电气13.7.8"/>
      <sheetName val="住宅电气给排水"/>
      <sheetName val="A区地上2F以上含2F给排水"/>
      <sheetName val="A区地上桥架部分"/>
      <sheetName val="DE区户内箱、给排水、样板间电气、给排水"/>
      <sheetName val="D1二层底商"/>
      <sheetName val="D1标准层"/>
      <sheetName val="E1二层底商"/>
      <sheetName val="E1标准层"/>
      <sheetName val="D2二层底商"/>
      <sheetName val="D2标准层"/>
      <sheetName val="E2二层底商"/>
      <sheetName val="E2标准层"/>
      <sheetName val="E4二层商铺 "/>
      <sheetName val="1#2#商铺"/>
      <sheetName val="大商业地上"/>
      <sheetName val="工程量清单计价汇总表"/>
      <sheetName val="基坑清单计价"/>
      <sheetName val="土方、桩基、支护、降水工程综合单价组价明细表"/>
      <sheetName val="办公区1"/>
      <sheetName val="监理2"/>
      <sheetName val="业主3"/>
      <sheetName val="工人生活区4"/>
      <sheetName val="开关站5"/>
      <sheetName val="现场临建6"/>
      <sheetName val="售楼处消防水泵房7"/>
      <sheetName val="开工典礼8"/>
      <sheetName val="售楼处预算9"/>
      <sheetName val="广告牌和商铺土建10-11"/>
      <sheetName val="临建钢筋12"/>
      <sheetName val="售楼处钢筋13"/>
      <sheetName val="1#商铺钢筋14"/>
      <sheetName val="2#商铺钢筋15"/>
      <sheetName val="售楼处预算外签证16"/>
      <sheetName val="临建预算外签证17"/>
      <sheetName val="12月工程量18"/>
      <sheetName val="一月份工程量19"/>
      <sheetName val="商铺补充20"/>
      <sheetName val="监理补充21"/>
      <sheetName val="广告牌补充22"/>
      <sheetName val="一月份预算外签证23"/>
      <sheetName val="二月份临建24"/>
      <sheetName val="3月份临建"/>
      <sheetName val="聚湖路工人生活区"/>
      <sheetName val="酒店样板间"/>
      <sheetName val="soho样板间分包结算"/>
      <sheetName val="住宅样板间分包结算"/>
      <sheetName val="样板间增补"/>
      <sheetName val="样板间预算外签证"/>
      <sheetName val="新广告牌"/>
      <sheetName val="检测费用"/>
      <sheetName val="清单目录 "/>
      <sheetName val="9#楼 (2)"/>
      <sheetName val="制作安装人工机械费清单"/>
      <sheetName val="型材报价表"/>
      <sheetName val="玻璃报价表 "/>
      <sheetName val="五金件报价表"/>
      <sheetName val="其他材料报价表"/>
      <sheetName val="材料损耗率清单表"/>
      <sheetName val="费率清单表"/>
      <sheetName val="措施项目清单表"/>
      <sheetName val="门窗运费报价表"/>
      <sheetName val="玻璃报价表"/>
      <sheetName val="招标经济分析"/>
      <sheetName val="招标数据分析"/>
      <sheetName val="公式复核表"/>
      <sheetName val="清单目录"/>
      <sheetName val="BQ02栏杆"/>
      <sheetName val="5-7#楼梯栏杆"/>
      <sheetName val="总包合同价"/>
      <sheetName val="埋件及螺栓统计"/>
      <sheetName val="60系列铝合金型材线重表"/>
      <sheetName val="80系列铝合金型材线重表"/>
      <sheetName val="A组-郑州"/>
      <sheetName val="A组-郑州地区银行"/>
      <sheetName val="B组-河南其他地区"/>
      <sheetName val="B组-河南其他地区银行"/>
      <sheetName val="1-1 郑州1"/>
      <sheetName val="0.含量分析"/>
      <sheetName val="1.总价对比"/>
      <sheetName val="2.业态单方对比"/>
      <sheetName val="3.开办费对比"/>
      <sheetName val="4.土建单方分析"/>
      <sheetName val="5.安装单方分析"/>
      <sheetName val="6.主要项目单价组成表"/>
      <sheetName val="7.投标选用材料设备品牌表"/>
      <sheetName val="1.1、编制说明"/>
      <sheetName val="1.2、投标总计"/>
      <sheetName val="1.3、一号清单 - 开办费"/>
      <sheetName val="2.1、二号清单-别墅（非地库区）土方工程"/>
      <sheetName val="2.2、二号清单-别墅（非地库区）土方工程量表"/>
      <sheetName val="2.3、二号清单-别墅（地库区）土方工程 "/>
      <sheetName val="2.4、二号清单-别墅（地库区）土方工程量表"/>
      <sheetName val="2.5、二号清单-别墅（非地库区）±0.000以下工程"/>
      <sheetName val="2.6、二号清单-别墅（非地库区）±0.000以下工程量表"/>
      <sheetName val="2.7、二号清单-别墅（地库区）±0.000以下工程"/>
      <sheetName val="2.8、二号清单-别墅（地库区）±0.000以下工程量表"/>
      <sheetName val="2.9、二号清单-别墅（非地库区）±0.000以上工程"/>
      <sheetName val="2.10、二号清单-别墅（非地库区）±0.000以上工程量表"/>
      <sheetName val="2.11、二号清单-别墅（地库区）±0.000以上工程"/>
      <sheetName val="2.12、二号清单-别墅（地库区）±0.000以上工程量表"/>
      <sheetName val="2.13、二号清单-40#楼土方工程"/>
      <sheetName val="2.14、二号清单-40#楼工程"/>
      <sheetName val="2.15、二号清单 -售楼部土方工程 "/>
      <sheetName val="2.16、二号清单 -售楼部工程 "/>
      <sheetName val="2.17、二号清单-非人防地库土方工程"/>
      <sheetName val="2.18、二号清单-非人防地库工程"/>
      <sheetName val="2.19、二号清单-人防地库土方工程 "/>
      <sheetName val="2.20、二号清单-人防地库工程"/>
      <sheetName val="2.21、二号清单-主楼与地库外场区土方工程 "/>
      <sheetName val="2.22、二号清单-别墅主要项目单价组成表"/>
      <sheetName val="2.23、二号清单-40#楼主要项目单价组成表"/>
      <sheetName val="2.24、二号清单-售楼部主要项目单价组成表 "/>
      <sheetName val="2.25、二号清单-非人防地库主要项目单价组成表"/>
      <sheetName val="2.26、二号清单-人防地库主要项目单价组成表 -5"/>
      <sheetName val="2.26、点工单价表"/>
      <sheetName val="2.27、投标选用材料设备品牌表"/>
      <sheetName val="三号清单-安装工程"/>
      <sheetName val="三号清单-电气系统"/>
      <sheetName val="三号清单-电气系统工程量表"/>
      <sheetName val="三号清单-给排水系统"/>
      <sheetName val="三号清单-给排水系统工程量表"/>
      <sheetName val="三号清单-弱电预埋"/>
      <sheetName val="三号清单-弱电预埋工程量表"/>
      <sheetName val="三号清单-消防系统"/>
      <sheetName val="三号清单-消防系统工程量表"/>
      <sheetName val="三号清单-地库人防"/>
      <sheetName val="三号清单-地库人防工程量表 "/>
      <sheetName val="开发成本支付底稿"/>
      <sheetName val="税金支付底稿"/>
      <sheetName val="营销费用底稿"/>
      <sheetName val="管理费用底稿"/>
      <sheetName val="户内箱合计"/>
      <sheetName val="户内箱明细清单"/>
      <sheetName val="非标箱合计"/>
      <sheetName val="非标箱明细清单"/>
      <sheetName val="集采外认价"/>
      <sheetName val="其他说明"/>
      <sheetName val="南苑基本库"/>
      <sheetName val="定价标准"/>
      <sheetName val="成本科目"/>
      <sheetName val="威尚重要交易"/>
      <sheetName val="线缆"/>
      <sheetName val="出入口门禁系统"/>
      <sheetName val="一卡通软件"/>
      <sheetName val="停车场系统"/>
      <sheetName val="消费系统"/>
      <sheetName val="中心机房和管理工作站"/>
      <sheetName val="投资估算"/>
      <sheetName val="公检法司编制"/>
      <sheetName val="行政编制"/>
      <sheetName val="产品标准选项"/>
      <sheetName val="技术经济指标表"/>
      <sheetName val="目标成本估算表"/>
      <sheetName val="投资利润表"/>
      <sheetName val="成本简表"/>
      <sheetName val="关于成本估算表的建议"/>
      <sheetName val="1.报价说明"/>
      <sheetName val="2.投标报价汇总表-修"/>
      <sheetName val="五金价格表"/>
      <sheetName val="综合单价分析(外开窗)"/>
      <sheetName val="综合单价分析 (普铝平开门) "/>
      <sheetName val="综合单价分析（断桥平开门）"/>
      <sheetName val="综合单价分析 (推拉门)"/>
      <sheetName val="综合单价分析 (四扇推拉门) "/>
      <sheetName val="综合单价分析 (推拉窗) "/>
      <sheetName val="综合单价分析 (普铝推拉窗)"/>
      <sheetName val="综合单价分析 (开启百叶)  "/>
      <sheetName val="综合单价分析 (固定百叶)   "/>
      <sheetName val="综合单价分析 (防雨百叶)  "/>
      <sheetName val="综合单价分析(地弹门) "/>
      <sheetName val="4-1.8#楼工程量清单"/>
      <sheetName val="三号清单 - 教学楼1#、综合楼2#汇总"/>
      <sheetName val="三号清单 - 电气系统 "/>
      <sheetName val="三号清单 - 给排水系统"/>
      <sheetName val="三号清单 - 新风系统"/>
      <sheetName val="三号清单 - 消防系统"/>
      <sheetName val="三号清单 - 地下车库汇总"/>
      <sheetName val="三号清单 - 地车电气系统"/>
      <sheetName val="三号清单-地库弱电预埋"/>
      <sheetName val="三号清单 - 地库给排水系统"/>
      <sheetName val="三号清单 - 地库消防系统"/>
      <sheetName val="预算回款测算"/>
      <sheetName val="丹石温莎预算回款"/>
      <sheetName val="地下非人防车库（土建）"/>
      <sheetName val="多层洋房（土建）"/>
      <sheetName val="高层（土建）"/>
      <sheetName val="地下非人防车库（安装）"/>
      <sheetName val="多层洋房（安装）"/>
      <sheetName val="高层（安装）"/>
      <sheetName val="挡土墙"/>
      <sheetName val="甲供材工程量汇总表"/>
      <sheetName val="限价项目清单"/>
      <sheetName val="BQ2"/>
      <sheetName val="BQ3"/>
      <sheetName val="甲供材代开发票"/>
      <sheetName val="BQ4"/>
      <sheetName val="其他清单"/>
      <sheetName val="投标选用材料设备品牌表 "/>
      <sheetName val="开办费汇总表"/>
      <sheetName val="消防工程汇总表"/>
      <sheetName val="13#"/>
      <sheetName val="14#"/>
      <sheetName val="15#"/>
      <sheetName val="16#"/>
      <sheetName val="17#"/>
      <sheetName val="18#幼儿园"/>
      <sheetName val="S1#~S4#商业"/>
      <sheetName val="1.报价要求"/>
      <sheetName val="2 汇总表"/>
      <sheetName val="3.开办费"/>
      <sheetName val="4.土建(基础工程)"/>
      <sheetName val="5.土建(地下)"/>
      <sheetName val="6.土建(地上)"/>
      <sheetName val="7.安装(地下) "/>
      <sheetName val="8.安装(地上)"/>
      <sheetName val="9.补充清单"/>
      <sheetName val="附1主要大型施工机械"/>
      <sheetName val="附2总承包代开发票费"/>
      <sheetName val="附3主要综合单价构成分析表"/>
      <sheetName val="附4甲供材"/>
      <sheetName val="附5其他项目清单"/>
      <sheetName val="附6投标选用材料设备品牌表"/>
      <sheetName val="内装"/>
      <sheetName val="外墙"/>
      <sheetName val="商业内装"/>
      <sheetName val="商业外墙"/>
      <sheetName val="商业建筑面积"/>
      <sheetName val="商业屋面"/>
      <sheetName val="2栋户型"/>
      <sheetName val="4栋02户型"/>
      <sheetName val="5栋"/>
      <sheetName val="Print Sheet"/>
      <sheetName val="Loan Info"/>
      <sheetName val="Comparable"/>
      <sheetName val="Residual(Condo)"/>
      <sheetName val="Residual(SF)"/>
      <sheetName val="Residual(Income)"/>
      <sheetName val="Income"/>
      <sheetName val="CF Projection"/>
      <sheetName val="Scenario A"/>
      <sheetName val="Scenario B"/>
      <sheetName val="Download"/>
      <sheetName val="Upload"/>
      <sheetName val="Print Macro"/>
      <sheetName val="集团全成本费项"/>
      <sheetName val="费项说明"/>
      <sheetName val="使用方法"/>
      <sheetName val="科目合同明细表"/>
      <sheetName val="目标成本简表"/>
      <sheetName val="合同拆分到产品"/>
      <sheetName val="成本科目与责任部门"/>
      <sheetName val="项目规划图"/>
      <sheetName val="sheet"/>
      <sheetName val="南沙奥园环湖工程 "/>
      <sheetName val="全成本分类NEW"/>
      <sheetName val="规划图"/>
      <sheetName val="增减主要内容"/>
      <sheetName val="BQ2.1-独立地下室"/>
      <sheetName val="BQ2.2-商业地下室"/>
      <sheetName val="8.安装(户内)"/>
      <sheetName val="附4-甲供材应供量清单修正"/>
      <sheetName val="南奥北京三区（无地下室）在建"/>
      <sheetName val="南奥北京三区（地下室）在建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奥园大厦 -住宅车库商铺 (2)"/>
      <sheetName val="2005年行政事业单位收费"/>
      <sheetName val="Sheet1 (2)"/>
      <sheetName val="分期、分区开发计划表"/>
      <sheetName val="项目基础资料"/>
      <sheetName val="各类产品建造标准"/>
      <sheetName val="土地成本分摊"/>
      <sheetName val="全成本分析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计算式明细"/>
      <sheetName val="门窗汇总表"/>
      <sheetName val="工程指标"/>
      <sheetName val="消防水"/>
      <sheetName val="消防弱电"/>
      <sheetName val="过渡数据表"/>
      <sheetName val="60推拉窗"/>
      <sheetName val="供应商表"/>
      <sheetName val="厂家类型表"/>
      <sheetName val="B7栋16-19层"/>
      <sheetName val="补LM4 (2)"/>
      <sheetName val="CM1"/>
      <sheetName val="整体部分"/>
      <sheetName val="公共部分饰面"/>
      <sheetName val="公共结构"/>
      <sheetName val="结构编制说明"/>
      <sheetName val="饰面编制说明 "/>
      <sheetName val="S1-1地块"/>
      <sheetName val="10-10月进度汇总"/>
      <sheetName val="投标清单"/>
      <sheetName val="0000000"/>
      <sheetName val="栋汇总 (2)"/>
      <sheetName val="L102(01)地"/>
      <sheetName val="L202(01)地"/>
      <sheetName val="L302(01)"/>
      <sheetName val="L402(01)"/>
      <sheetName val="52、53、55栋L电"/>
      <sheetName val="M102（01）地"/>
      <sheetName val="M202（01）地"/>
      <sheetName val="M302（01）"/>
      <sheetName val="M4~502（01）"/>
      <sheetName val="M602（01）"/>
      <sheetName val="56~58栋M电"/>
      <sheetName val="K102地"/>
      <sheetName val="K101地"/>
      <sheetName val="K202地"/>
      <sheetName val="K201地"/>
      <sheetName val="K302"/>
      <sheetName val="K301"/>
      <sheetName val="K4~502(01)"/>
      <sheetName val="K602(01)"/>
      <sheetName val="62、63、65栋K电"/>
      <sheetName val="户型造价"/>
      <sheetName val="栋汇总"/>
      <sheetName val="其他户型清单"/>
      <sheetName val="电梯厅清单"/>
      <sheetName val="标段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4-装饰综合单价分析表"/>
      <sheetName val="3-装饰工程量清单计价表"/>
      <sheetName val="6-安装工程综合单价分析表 "/>
      <sheetName val="5-安装工程量清单计价表 "/>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REF"/>
      <sheetName val="3.1"/>
      <sheetName val="5.1"/>
      <sheetName val="5.2"/>
      <sheetName val="5.3"/>
      <sheetName val="5.4"/>
      <sheetName val="5.5"/>
      <sheetName val="5.6"/>
      <sheetName val="5.7"/>
      <sheetName val="1.4.1"/>
      <sheetName val="1.4.2"/>
      <sheetName val="1.5.1"/>
      <sheetName val="1.5.2"/>
      <sheetName val="1.5.3"/>
      <sheetName val="1.8.1"/>
      <sheetName val="1.8.2"/>
      <sheetName val="1.8.3"/>
      <sheetName val="1.8.4"/>
      <sheetName val="1.8.5"/>
      <sheetName val="1.8.6"/>
      <sheetName val="1.8.7"/>
      <sheetName val="1.8.8"/>
      <sheetName val="1.8.9"/>
      <sheetName val="1.9.1"/>
      <sheetName val="2.1"/>
      <sheetName val="2.2"/>
      <sheetName val="2.3"/>
      <sheetName val="2.4"/>
      <sheetName val="2.5"/>
      <sheetName val="2.6"/>
      <sheetName val="2.7"/>
      <sheetName val="2.8"/>
      <sheetName val="2.9"/>
      <sheetName val="2.10.1"/>
      <sheetName val="2.10.2"/>
      <sheetName val="2.10.3"/>
      <sheetName val="2.11"/>
      <sheetName val="2.12"/>
      <sheetName val="3.1.1"/>
      <sheetName val="3.1.2"/>
      <sheetName val="3.2.1"/>
      <sheetName val="3.2.2"/>
      <sheetName val="3.3"/>
      <sheetName val="3.4"/>
      <sheetName val="3.5"/>
      <sheetName val="3.6.1"/>
      <sheetName val="3.6.2"/>
      <sheetName val="3.6.3"/>
      <sheetName val="4.1"/>
      <sheetName val="4.2"/>
      <sheetName val="4.3"/>
      <sheetName val="4.4"/>
      <sheetName val="4.5"/>
      <sheetName val="4.6"/>
      <sheetName val="4.7"/>
      <sheetName val="4.8"/>
      <sheetName val="4.9"/>
      <sheetName val="4.10"/>
      <sheetName val="4.11.1"/>
      <sheetName val="4.11.2"/>
      <sheetName val="4.11.3"/>
      <sheetName val="4.11.4"/>
      <sheetName val="4.11.5"/>
      <sheetName val="4.11.6"/>
      <sheetName val="4.12.1"/>
      <sheetName val="4.12.2"/>
      <sheetName val="5.1.1"/>
      <sheetName val="5.2.1"/>
      <sheetName val="5.3.1"/>
      <sheetName val="5.4.1"/>
      <sheetName val="5.5.1"/>
      <sheetName val="5.1 (2)"/>
      <sheetName val="5.2 (2)"/>
      <sheetName val="2.10.1 (2)"/>
      <sheetName val="2.10.2 (2)"/>
      <sheetName val="1"/>
      <sheetName val="1审核单价面"/>
      <sheetName val="2审核教学楼单价呈批汇总"/>
      <sheetName val="Sheet7"/>
      <sheetName val="89"/>
      <sheetName val="88"/>
      <sheetName val="87"/>
      <sheetName val="86"/>
      <sheetName val="85"/>
      <sheetName val="84"/>
      <sheetName val="83"/>
      <sheetName val="82"/>
      <sheetName val="81"/>
      <sheetName val="80"/>
      <sheetName val="79"/>
      <sheetName val="78"/>
      <sheetName val="77"/>
      <sheetName val="76"/>
      <sheetName val="75"/>
      <sheetName val="74"/>
      <sheetName val="73"/>
      <sheetName val="72"/>
      <sheetName val="71"/>
      <sheetName val="70"/>
      <sheetName val="69"/>
      <sheetName val="68"/>
      <sheetName val="67"/>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铝合金石膏板"/>
      <sheetName val="建筑面积 "/>
      <sheetName val="内围地梁钢筋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计算式模板 (2)"/>
      <sheetName val="汇总"/>
      <sheetName val="计算式模板"/>
      <sheetName val="计算备注"/>
      <sheetName val="Sheet2"/>
      <sheetName val="Sheet3"/>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填报指引"/>
      <sheetName val="汇总表"/>
      <sheetName val="S1单价表"/>
      <sheetName val="S2地下室"/>
      <sheetName val="S3旅游餐饮街"/>
      <sheetName val="S4写字楼"/>
      <sheetName val="S5独立商业楼"/>
      <sheetName val="S6公寓楼"/>
      <sheetName val="组价明细表"/>
      <sheetName val="S15会所"/>
      <sheetName val="编制及填报说明"/>
      <sheetName val="面积一览表"/>
      <sheetName val="土建工程量清单计价表"/>
      <sheetName val="土建综合单价分析表"/>
      <sheetName val="安装工程量清单计价表"/>
      <sheetName val="安装综合单价分析表"/>
      <sheetName val="措施费"/>
      <sheetName val="总包配合费"/>
      <sheetName val="材料说明"/>
      <sheetName val="人材机及零星项单价表"/>
      <sheetName val="指标表"/>
      <sheetName val="1填报说明"/>
      <sheetName val="2汇总表"/>
      <sheetName val="3装饰工程量清单计价表"/>
      <sheetName val="4装饰综合单价表"/>
      <sheetName val="5安装工程清单计价表"/>
      <sheetName val="6安装综合单价表"/>
      <sheetName val="7措施项目"/>
      <sheetName val="8材料表"/>
      <sheetName val="9.装饰人工单价"/>
      <sheetName val="10精装修指标表"/>
      <sheetName val="综合单价分析表"/>
      <sheetName val="含量"/>
      <sheetName val="含量计算规则"/>
      <sheetName val="材料名称规范"/>
      <sheetName val="汇总"/>
      <sheetName val="罗定"/>
      <sheetName val="高明"/>
      <sheetName val="连州"/>
      <sheetName val="茂名"/>
      <sheetName val="信宜"/>
      <sheetName val="开平"/>
      <sheetName val="云浮"/>
      <sheetName val="吴川"/>
      <sheetName val="肇庆"/>
      <sheetName val="遂溪"/>
      <sheetName val="湛江"/>
      <sheetName val="郁南"/>
      <sheetName val="四会"/>
      <sheetName val="怀集"/>
      <sheetName val="江门"/>
      <sheetName val="新会"/>
      <sheetName val="三水"/>
      <sheetName val="高州"/>
      <sheetName val="阳江"/>
      <sheetName val="恩平"/>
      <sheetName val="化州"/>
      <sheetName val="阳山"/>
      <sheetName val="西樵"/>
      <sheetName val="广宁"/>
      <sheetName val="平冈"/>
      <sheetName val="新兴"/>
      <sheetName val="炎记"/>
      <sheetName val="白沙"/>
      <sheetName val="徐闻"/>
      <sheetName val="德庆"/>
      <sheetName val="阳春"/>
      <sheetName val="阳西"/>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主页"/>
      <sheetName val="审视自我"/>
      <sheetName val="客户开发四招"/>
      <sheetName val="业务知识"/>
      <sheetName val="企鳄的特点&amp;优点"/>
      <sheetName val="商务条件"/>
      <sheetName val="工作行事录"/>
      <sheetName val="开发行事录"/>
      <sheetName val="老客户资料"/>
      <sheetName val="现有客人情况"/>
      <sheetName val="潜在客户资料"/>
      <sheetName val="物流货运"/>
      <sheetName val="出差计划1"/>
      <sheetName val="国内展会信息"/>
      <sheetName val="客户报告"/>
      <sheetName val="02"/>
      <sheetName val="01"/>
      <sheetName val="Sheet2"/>
      <sheetName val="固定资产2001年折旧"/>
      <sheetName val="所得税凭证抽查"/>
      <sheetName val="核算项目余额表"/>
      <sheetName val="05已结算工程报表"/>
      <sheetName val="企业表一"/>
      <sheetName val="M-5A"/>
      <sheetName val="eqpmad2"/>
      <sheetName val="改加胶玻璃、室外栏杆"/>
      <sheetName val="9，已结算工程回款报表"/>
      <sheetName val="13.工程材料损耗明细表"/>
      <sheetName val="#REF!"/>
      <sheetName val="General"/>
      <sheetName val="表格说明"/>
      <sheetName val="封面"/>
      <sheetName val="汇总报告"/>
      <sheetName val="附件1-新中标"/>
      <sheetName val="3、工程在施情况明细表"/>
      <sheetName val="附件2-在施"/>
      <sheetName val="附件3- 变更"/>
      <sheetName val="附件4-结算"/>
      <sheetName val="附件5-回款"/>
      <sheetName val="附件6-策划"/>
      <sheetName val="附件7-变更跟踪"/>
      <sheetName val="附件8-结算跟踪"/>
      <sheetName val="附件9-已结算跟踪"/>
      <sheetName val="附件10-清帐"/>
      <sheetName val="附件11-变更计划"/>
      <sheetName val="附件12-结算计划"/>
      <sheetName val="附件13-回款计划"/>
      <sheetName val="附件14-维修计划"/>
      <sheetName val="按新系统"/>
      <sheetName val="组价"/>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3"/>
      <sheetName val="8"/>
      <sheetName val="2"/>
      <sheetName val="6"/>
      <sheetName val="面积合计（藏）"/>
      <sheetName val="7"/>
      <sheetName val="4"/>
      <sheetName val="投标材料清单 "/>
      <sheetName val="5"/>
      <sheetName val="1"/>
      <sheetName val="Sheet1"/>
      <sheetName val="Sheet3"/>
      <sheetName val="21"/>
      <sheetName val="M-5C"/>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说明"/>
      <sheetName val="销量"/>
      <sheetName val="共享"/>
      <sheetName val="促销活动"/>
      <sheetName val="活动"/>
      <sheetName val="总表"/>
      <sheetName val="POWER ASSUMPTIONS"/>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G.1R-Shou COP Gf"/>
      <sheetName val="利润（按年度） "/>
      <sheetName val="附表1-项目毛利预算基础明细表"/>
      <sheetName val="项目结算预算明细表"/>
      <sheetName val="表1-运营计划表"/>
      <sheetName val="报告"/>
      <sheetName val="Summary"/>
      <sheetName val="PILE CAP"/>
      <sheetName val="BEAM"/>
      <sheetName val="SLAB"/>
      <sheetName val="WALL"/>
      <sheetName val="COLUMN"/>
      <sheetName val="Sheet5"/>
      <sheetName val="Sheet6"/>
      <sheetName val="Sheet7"/>
      <sheetName val="Sheet8"/>
      <sheetName val="Sheet9"/>
      <sheetName val="Sheet10"/>
      <sheetName val="Sheet11"/>
      <sheetName val="Sheet12"/>
      <sheetName val="Sheet13"/>
      <sheetName val="Sheet14"/>
      <sheetName val="Sheet15"/>
      <sheetName val="Sheet16"/>
      <sheetName val="KKKKKKKK"/>
      <sheetName val=""/>
      <sheetName val="SMCTSSP2"/>
      <sheetName val="Market share"/>
      <sheetName val="fs(for Consol)"/>
      <sheetName val="10-2.固定资产处置表"/>
      <sheetName val="资产表横向"/>
      <sheetName val="目录"/>
      <sheetName val="期初调整"/>
      <sheetName val="平均年限法(基于入账原值和入账预计使用期间)"/>
      <sheetName val="_x005f_x0000__x005f_x0000__x005f_x0000__x005f_x0000__x0"/>
      <sheetName val="3、工程在施情况明细表 "/>
      <sheetName val="56271-2"/>
      <sheetName val="_x005f_x005f_x005f_x0000__x005f_x005f_x005f_x0000__x005"/>
      <sheetName val="_x005f_x005f_x005f_x005f_x005f_x005f_x005f_x0000__x005f"/>
      <sheetName val="_x005f_x005f_x005f_x005f_x005f_x005f_x005f_x005f_x005f_x005f_"/>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应交税费审定表"/>
      <sheetName val="#REF"/>
      <sheetName val="预付清单"/>
      <sheetName val="在建工程设备"/>
      <sheetName val="调整分录汇总"/>
      <sheetName val="关联方及集团内清单"/>
      <sheetName val="主营成本"/>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Toolbox"/>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Main"/>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Financ__Overview"/>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
      <sheetName val="资过表华达"/>
      <sheetName val="利过表华达"/>
      <sheetName val="利分表华达"/>
      <sheetName val="调整分录"/>
      <sheetName val="资产负债核对表"/>
      <sheetName val="利核对表"/>
      <sheetName val="货币资金增减变动明细表"/>
      <sheetName val="应收票据"/>
      <sheetName val="应收票据明细"/>
      <sheetName val="应收票据盘点表"/>
      <sheetName val="应收账款导引表 (1)"/>
      <sheetName val="应收账款导引表（2）"/>
      <sheetName val="其他应收款导引表(1)"/>
      <sheetName val="其他应收款导引表(2)"/>
      <sheetName val="其他应收款明细表"/>
      <sheetName val="坏帐准备"/>
      <sheetName val="坏帐准备明细表"/>
      <sheetName val="坏帐准备测试表"/>
      <sheetName val="预付账款导引表 (1)"/>
      <sheetName val="预付账款导引表（2）"/>
      <sheetName val="存货明细表"/>
      <sheetName val="原材料导引表"/>
      <sheetName val="原材料明细表 "/>
      <sheetName val="原材料-籽棉"/>
      <sheetName val="包装物导引表"/>
      <sheetName val="包装物明细表 "/>
      <sheetName val="库存商品导引表"/>
      <sheetName val="库存商品明细表"/>
      <sheetName val="库存商品-皮棉"/>
      <sheetName val="库存商品-短绒2-1"/>
      <sheetName val="库存商品-短绒3-1 "/>
      <sheetName val="生产成本"/>
      <sheetName val="生产成本明细表"/>
      <sheetName val="制造费用明细表"/>
      <sheetName val="固定资产及累计折旧导引表"/>
      <sheetName val="固定资产"/>
      <sheetName val="固定资产抽盘表"/>
      <sheetName val="在建工程导引表"/>
      <sheetName val="在建工程明细表"/>
      <sheetName val="固定资产清理导引表"/>
      <sheetName val="固定资产清理明细表"/>
      <sheetName val="长期待摊费用导引表"/>
      <sheetName val="长期待摊费用明细表"/>
      <sheetName val="应付账款导引表 (1)"/>
      <sheetName val="应付账款导引表（2）"/>
      <sheetName val="应付账款明细表"/>
      <sheetName val="预收账款导引表(1)"/>
      <sheetName val="预收账款导引表(2)"/>
      <sheetName val="应付工资导引表"/>
      <sheetName val="应付工资明细表"/>
      <sheetName val="工资及其他费用分配表"/>
      <sheetName val="应付福利费导引表"/>
      <sheetName val="应付福利费明细表"/>
      <sheetName val="应交税金导引表"/>
      <sheetName val="应交税金明细表"/>
      <sheetName val="增值税导引表"/>
      <sheetName val="增值税明细表"/>
      <sheetName val="销项税测试表"/>
      <sheetName val="其他应交款导引表"/>
      <sheetName val="其他应交款明细表"/>
      <sheetName val="其他应付款导引表(1)"/>
      <sheetName val="其他应付款导引表（2）"/>
      <sheetName val="其他应付款明细表"/>
      <sheetName val="股本导引表"/>
      <sheetName val="股本明细表1"/>
      <sheetName val="盈余公积导引表"/>
      <sheetName val="盈余公积明细表"/>
      <sheetName val="未分配利润导引表"/>
      <sheetName val="未分配利润明细表"/>
      <sheetName val="主营业务收入导引表"/>
      <sheetName val="主营业务收入明细表"/>
      <sheetName val="关联销售"/>
      <sheetName val="主营业务收入分析性测试"/>
      <sheetName val="主要品种销售单价变动分析"/>
      <sheetName val="主要品种毛利率变动分析"/>
      <sheetName val="主营业务成本导引表"/>
      <sheetName val="主营业务成本明细表"/>
      <sheetName val="主要品种单位成本变动分析"/>
      <sheetName val="管理费用导引表"/>
      <sheetName val="管理费用明细表"/>
      <sheetName val="管理费用截止性测试"/>
      <sheetName val="财务费用导引表"/>
      <sheetName val="材料"/>
      <sheetName val="SW-TEO"/>
      <sheetName val="Financ. Overview"/>
      <sheetName val="工程量"/>
      <sheetName val="裙房"/>
      <sheetName val="明细表"/>
      <sheetName val="计算稿"/>
      <sheetName val="XLR_NoRangeSheet"/>
      <sheetName val="主材价格"/>
      <sheetName val="内围地梁钢筋说明"/>
      <sheetName val="D0026B3"/>
      <sheetName val="单价表"/>
      <sheetName val="1#量统计"/>
      <sheetName val="报价明细表"/>
      <sheetName val="材料调价表"/>
      <sheetName val="材料单价表"/>
      <sheetName val="ANL"/>
      <sheetName val="清单"/>
      <sheetName val="承台(砖模) "/>
      <sheetName val="柱"/>
      <sheetName val="材料价格表"/>
      <sheetName val="材料人工表"/>
      <sheetName val="损耗"/>
      <sheetName val="工程量计算"/>
      <sheetName val="rebrand"/>
      <sheetName val="主结构量"/>
      <sheetName val="Data"/>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材料单价"/>
      <sheetName val="费用表"/>
      <sheetName val="装饰汇总"/>
      <sheetName val="设置"/>
      <sheetName val="清单汇总"/>
      <sheetName val="1."/>
      <sheetName val="单位库"/>
      <sheetName val="6#"/>
      <sheetName val="变量单"/>
      <sheetName val="单价分析过程"/>
      <sheetName val="主要材料价格表 (2)"/>
      <sheetName val="A"/>
      <sheetName val="Builtup Area"/>
      <sheetName val="Macro custom function"/>
      <sheetName val="雨棚"/>
      <sheetName val="清单1-裙楼Ea"/>
      <sheetName val="第一部分定价"/>
      <sheetName val="价格表"/>
      <sheetName val="資料庫"/>
      <sheetName val="单价报价明细表"/>
      <sheetName val="G2TempSheet"/>
      <sheetName val="做法表"/>
      <sheetName val="北区裙楼工程量"/>
      <sheetName val="KDB"/>
      <sheetName val="ironmongery"/>
      <sheetName val="经营予、决算封皮"/>
      <sheetName val="입찰내역 발주처 양식"/>
      <sheetName val="Fly Sheets"/>
      <sheetName val="报价说明"/>
      <sheetName val="投标总价"/>
      <sheetName val="投标报价汇总表"/>
      <sheetName val="单位工程量清单汇总表"/>
      <sheetName val="分部分项工程量清单"/>
      <sheetName val="措施项目清单 "/>
      <sheetName val="综合单价分析表 "/>
      <sheetName val="限定品牌及封样材料清单"/>
      <sheetName val="零星工作项目清单"/>
      <sheetName val="经济指标分析"/>
      <sheetName val="独栋"/>
      <sheetName val="D双拼"/>
      <sheetName val="六拼"/>
      <sheetName val="四拼"/>
      <sheetName val="损耗表"/>
      <sheetName val="含量表"/>
      <sheetName val="调价表"/>
      <sheetName val="当月基础信息"/>
      <sheetName val="月度变化情况"/>
      <sheetName val="编码，请勿删除"/>
      <sheetName val="广联达材料编码"/>
      <sheetName val="玻璃幕墙加权"/>
      <sheetName val="含量说明"/>
      <sheetName val="分部分项工程清单计价表"/>
      <sheetName val="感染楼新清单"/>
      <sheetName val="感染楼单价分析表"/>
      <sheetName val="科研教学及肿瘤楼新清单"/>
      <sheetName val="肿瘤楼单价"/>
      <sheetName val="住院楼新清单"/>
      <sheetName val="住院楼综合单价"/>
      <sheetName val="门诊医技楼新清单"/>
      <sheetName val="门诊医技楼综合单价"/>
      <sheetName val="成本 "/>
      <sheetName val="Bill-2.1（1）"/>
      <sheetName val="VO"/>
      <sheetName val="_x005f_x0000__x005f_x0000__x005"/>
      <sheetName val="_x005f_x005f_x005f_x0000__x005f"/>
      <sheetName val="_x005f_x005f_x005f_x005f_"/>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演示流程"/>
      <sheetName val="摘要汇总表"/>
      <sheetName val="情况说明"/>
      <sheetName val="成本动态台帐"/>
      <sheetName val="合同台帐"/>
      <sheetName val="设计变更台帐"/>
      <sheetName val="现场签证台帐"/>
      <sheetName val="无合同费用及付款台帐"/>
      <sheetName val="待发生成本台帐"/>
      <sheetName val="兼容性报表"/>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编制说明"/>
      <sheetName val="预算200326"/>
      <sheetName val="Sheet4"/>
      <sheetName val="应供量清单"/>
      <sheetName val="合格证 (2)"/>
      <sheetName val="明細表"/>
      <sheetName val="BQ2.10"/>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BQ2-住宅部分"/>
      <sheetName val="BQ2-商业街部分"/>
      <sheetName val="中海城三期（01A及01E小学）"/>
      <sheetName val="中海城四期（02C）"/>
      <sheetName val="主要项目单价分析表 "/>
      <sheetName val="电线"/>
      <sheetName val="电缆"/>
      <sheetName val="Wl. Fin."/>
      <sheetName val="GS"/>
      <sheetName val="型材表"/>
      <sheetName val="配置表"/>
      <sheetName val="地连墙"/>
      <sheetName val="磨具余料庫"/>
      <sheetName val="单位"/>
      <sheetName val="G1102地块一区（省一建） "/>
      <sheetName val="面积表"/>
      <sheetName val="일반공사"/>
      <sheetName val="2012-9科目余额表 (6)"/>
      <sheetName val="科目余额表 (5)"/>
      <sheetName val="工料测量师报告"/>
      <sheetName val="7.1APP3"/>
      <sheetName val="2.1设计部"/>
      <sheetName val="银行账户"/>
      <sheetName val="二号清单"/>
      <sheetName val="总量"/>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工程造价"/>
      <sheetName val="有框地弹门"/>
      <sheetName val="材料价格表(立面）"/>
      <sheetName val="国美商都A区外装饰幕墙工程"/>
      <sheetName val="单位工程费汇总表（A区）"/>
      <sheetName val="措施费A区"/>
      <sheetName val="其它项目清单A区"/>
      <sheetName val="工程清单汇总"/>
      <sheetName val="工程量清单"/>
      <sheetName val="单价分析表"/>
      <sheetName val="主要材料价格表"/>
      <sheetName val="零星工作项目计价表A区"/>
      <sheetName val="取费费率A区"/>
      <sheetName val="甲控乙供"/>
      <sheetName val="指标及含量分配"/>
      <sheetName val="清单总目录"/>
      <sheetName val="投标总价表"/>
      <sheetName val="1.1#清单"/>
      <sheetName val="1.2#清单"/>
      <sheetName val="1.3#清单"/>
      <sheetName val="2∽12#土建工程量清单计价汇总表"/>
      <sheetName val="大商业部分清单"/>
      <sheetName val="大商业中酒店、商铺"/>
      <sheetName val="住宅楼部分"/>
      <sheetName val="土建工程综合单价表"/>
      <sheetName val="土建工程综合单价组价明细表"/>
      <sheetName val="Cover"/>
      <sheetName val="Contents"/>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地址"/>
      <sheetName val="CS036"/>
      <sheetName val="CS036 (1)"/>
      <sheetName val="迅富"/>
      <sheetName val="迅富 (2)"/>
      <sheetName val="南雄 "/>
      <sheetName val="上海华加日"/>
      <sheetName val="東方"/>
      <sheetName val="固若"/>
      <sheetName val="董生"/>
      <sheetName val="富达"/>
      <sheetName val="天地"/>
      <sheetName val="梁允党"/>
      <sheetName val="张志岭"/>
      <sheetName val="青岛"/>
      <sheetName val="普陀兴发"/>
      <sheetName val="陈会祥"/>
      <sheetName val="兴发"/>
      <sheetName val="番禺兴发"/>
      <sheetName val="陈伟权"/>
      <sheetName val="欧文"/>
      <sheetName val="青联"/>
      <sheetName val="南海二建"/>
      <sheetName val="金圣"/>
      <sheetName val="绿城"/>
      <sheetName val="金圈"/>
      <sheetName val="吉田"/>
      <sheetName val="三元德隆"/>
      <sheetName val="长空"/>
      <sheetName val="王锁生"/>
      <sheetName val="华加日"/>
      <sheetName val="华加日展销部"/>
      <sheetName val="广州装饰"/>
      <sheetName val="懿麟"/>
      <sheetName val="佳明"/>
      <sheetName val="束嘉"/>
      <sheetName val="杨尚威"/>
      <sheetName val="俊强"/>
      <sheetName val="中建三局"/>
      <sheetName val="亚洲"/>
      <sheetName val="顺天通"/>
      <sheetName val="东亚"/>
      <sheetName val="华美"/>
      <sheetName val="刘忠"/>
      <sheetName val="金盛"/>
      <sheetName val="粤骏"/>
      <sheetName val="悦茂"/>
      <sheetName val="威卢克斯"/>
      <sheetName val="力基"/>
      <sheetName val="其昌"/>
      <sheetName val="艺宝"/>
      <sheetName val="凤铝"/>
      <sheetName val="瑞那斯"/>
      <sheetName val="普立"/>
      <sheetName val="广亚"/>
      <sheetName val="烟台"/>
      <sheetName val="中惠"/>
      <sheetName val="哈萨克斯"/>
      <sheetName val="忠旺"/>
      <sheetName val="孙永平"/>
      <sheetName val="恒隆"/>
      <sheetName val="南华"/>
      <sheetName val="南南"/>
      <sheetName val="兴业"/>
      <sheetName val="盛兴"/>
      <sheetName val="德玛"/>
      <sheetName val="雅维斯"/>
      <sheetName val="源泰"/>
      <sheetName val="興發 (2)"/>
      <sheetName val="煙台盟昌"/>
      <sheetName val="廣州鋁質"/>
      <sheetName val="興安"/>
      <sheetName val="潤恆"/>
      <sheetName val="时代 (2)"/>
      <sheetName val="审查表"/>
      <sheetName val="审查表 (2)"/>
      <sheetName val="别墅汇总表"/>
      <sheetName val="或建项目"/>
      <sheetName val="商业综合体"/>
      <sheetName val="空白单价分析表"/>
      <sheetName val="主要材料清单表"/>
      <sheetName val="宏1"/>
      <sheetName val="项目收益 (做资金现金流用)"/>
      <sheetName val="面积指标表"/>
      <sheetName val="项目收益"/>
      <sheetName val="目标成本"/>
      <sheetName val="差异分析"/>
      <sheetName val="成本策划定位表"/>
      <sheetName val="科目颜色区分"/>
      <sheetName val="fX8YK9"/>
      <sheetName val="合约规划1（2）"/>
      <sheetName val="合约规划（修改)"/>
      <sheetName val="合约规划（修改) (2)"/>
      <sheetName val="敏感性分析"/>
      <sheetName val="资金计划"/>
      <sheetName val="合约规划"/>
      <sheetName val="限价目录表"/>
      <sheetName val="商务计划"/>
      <sheetName val="17#工程量"/>
      <sheetName val="17#清单"/>
      <sheetName val="P1工程量 "/>
      <sheetName val="P1,P2清单 "/>
      <sheetName val="清单(三级)西"/>
      <sheetName val="清单(三级)南"/>
      <sheetName val="洋房"/>
      <sheetName val="洋房石材F23F25清单"/>
      <sheetName val="调价表 "/>
      <sheetName val="洋房石材询价"/>
      <sheetName val="SUM"/>
      <sheetName val="Heating"/>
      <sheetName val="HVAC"/>
      <sheetName val="Fire and Sanıtary"/>
      <sheetName val="Cooling "/>
      <sheetName val="业主责任6月底"/>
      <sheetName val="施工方责任6月底"/>
      <sheetName val="设计责任6月底"/>
      <sheetName val="分类说明"/>
      <sheetName val="原因说明"/>
      <sheetName val="台账"/>
      <sheetName val="变更单编号"/>
      <sheetName val="按原因分类"/>
      <sheetName val="数据库"/>
      <sheetName val="财务成本"/>
      <sheetName val="变更项汇总表 (2)"/>
      <sheetName val="按投标图部分"/>
      <sheetName val="按施工图"/>
      <sheetName val="招标方式和定标方式自动统计"/>
      <sheetName val="××项目一期"/>
      <sheetName val="××项目二期"/>
      <sheetName val="××项目三期 "/>
      <sheetName val="××项目四期"/>
      <sheetName val="N2汇总"/>
      <sheetName val="N2bxgm"/>
      <sheetName val="N2byc"/>
      <sheetName val="N2swldb"/>
      <sheetName val="N2ltlc"/>
      <sheetName val="N2mq"/>
      <sheetName val="N2sxfc"/>
      <sheetName val="N2dxgg"/>
      <sheetName val="N2ccmq"/>
      <sheetName val="N2ldbmq"/>
      <sheetName val="N2snldb"/>
      <sheetName val="N2wdldb"/>
      <sheetName val="N2bxgb"/>
      <sheetName val="N2bxgtg"/>
      <sheetName val="N2sy"/>
      <sheetName val="N2blz"/>
      <sheetName val="N3汇总"/>
      <sheetName val="N3bxgm"/>
      <sheetName val="N3bxgpm"/>
      <sheetName val="N3bxggd"/>
      <sheetName val="N3bxgmswj"/>
      <sheetName val="N3Tmq1"/>
      <sheetName val="N3Tmq3"/>
      <sheetName val="N3Tmq2"/>
      <sheetName val="N3sxfc"/>
      <sheetName val="N3cgd"/>
      <sheetName val="N3mq2"/>
      <sheetName val="N3mq"/>
      <sheetName val="N3mq3"/>
      <sheetName val="N3ldbmq"/>
      <sheetName val="N3ldbmq4MM"/>
      <sheetName val="N3ldbsc"/>
      <sheetName val="N3lfx"/>
      <sheetName val="N3mgsh"/>
      <sheetName val="N3mgsh2"/>
      <sheetName val="N3bxgtg"/>
      <sheetName val="N3yp"/>
      <sheetName val="N3dd"/>
      <sheetName val="N3lhjgs"/>
      <sheetName val="N3fs"/>
      <sheetName val="N3bb"/>
      <sheetName val="N4汇总"/>
      <sheetName val="N4bxgm1"/>
      <sheetName val="N4bxgm"/>
      <sheetName val="N4byc"/>
      <sheetName val="N4bxgdc"/>
      <sheetName val="N4boxcc"/>
      <sheetName val="N4bxgw"/>
      <sheetName val="N4boxldb"/>
      <sheetName val="N4boxbxgb"/>
      <sheetName val="N4bxgw2"/>
      <sheetName val="N4BOXbxgfhb"/>
      <sheetName val="N4bxgtj"/>
      <sheetName val="N4bxgzsm"/>
      <sheetName val="N4hntgb"/>
      <sheetName val="N4fs"/>
      <sheetName val="N4ggs"/>
      <sheetName val="N4boxsnbxg"/>
      <sheetName val="N4ldbdd"/>
      <sheetName val="N4LED"/>
      <sheetName val="N4lby"/>
      <sheetName val="钢结构汇总"/>
      <sheetName val="gjgftpt"/>
      <sheetName val="gjgpt"/>
      <sheetName val="广电外墙"/>
      <sheetName val="建筑面积 "/>
      <sheetName val="表—08 分部分项工程量清单计价表"/>
      <sheetName val="网络合计"/>
      <sheetName val="BA "/>
      <sheetName val="PLANT"/>
      <sheetName val="INSTRUMENT"/>
      <sheetName val="SpecITEM"/>
      <sheetName val="LINE_Sc"/>
      <sheetName val="MOTOR"/>
      <sheetName val="Macro1"/>
      <sheetName val="2008年试用版"/>
      <sheetName val="p2"/>
      <sheetName val="AD ST"/>
      <sheetName val="Headings"/>
      <sheetName val="玻幕"/>
      <sheetName val="石幕"/>
      <sheetName val="天棚"/>
      <sheetName val="装饰"/>
      <sheetName val="埋件"/>
      <sheetName val="窗"/>
      <sheetName val="门联窗"/>
      <sheetName val="百叶"/>
      <sheetName val="木百叶"/>
      <sheetName val="采光"/>
      <sheetName val="22"/>
      <sheetName val="24"/>
      <sheetName val="Module3"/>
      <sheetName val="Module2"/>
      <sheetName val="Module1"/>
      <sheetName val="Basis"/>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封面2"/>
      <sheetName val="结构工程量总表"/>
      <sheetName val="平整场地、三七灰土"/>
      <sheetName val="挖土方及回填土"/>
      <sheetName val="垫层"/>
      <sheetName val="基础"/>
      <sheetName val="地下室挡土墙、底板"/>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建筑面积"/>
      <sheetName val="单价构成"/>
      <sheetName val="墙面工程"/>
      <sheetName val="场ര혁_x005f_x000C_"/>
      <sheetName val="石材购买量统计"/>
      <sheetName val="19#楼(作废)"/>
      <sheetName val="TOSHIBA-Structure"/>
      <sheetName val="Rate"/>
      <sheetName val="Hoja1"/>
      <sheetName val="4、综合单价分析表"/>
      <sheetName val="工程量A6"/>
      <sheetName val="场ര혁_x000c_"/>
      <sheetName val="单价"/>
      <sheetName val="PriceSummary"/>
      <sheetName val="基本资料"/>
      <sheetName val="费率表"/>
      <sheetName val="费率及线密度"/>
      <sheetName val="场ര혁_x005f_x005f_x005f_x000c_"/>
      <sheetName val="场ര혁_x005f_x005f_x005f_x005f_x005f_x005f_x005f_x000c_"/>
      <sheetName val="场ര혁_x005f_x005f_x005f_x005f_x005f_x005f_x005f_x005f_x00"/>
      <sheetName val="d8HFPv"/>
      <sheetName val="北京公司项目管理表"/>
      <sheetName val="河南项目转华北大区"/>
      <sheetName val="材料汇总"/>
      <sheetName val="名称"/>
      <sheetName val="应收账款台账-未清账"/>
      <sheetName val="已清帐"/>
      <sheetName val="封皮"/>
      <sheetName val="项目预算汇总表(万元版)"/>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甲指乙供材料报价表"/>
      <sheetName val="施工参考单价报价表"/>
      <sheetName val="其它工作项目报价清单"/>
      <sheetName val="包干费用报价表"/>
      <sheetName val="材料耗用量表"/>
      <sheetName val="甲方、三方分包工程"/>
      <sheetName val="甲方、三方材料"/>
      <sheetName val="Template"/>
      <sheetName val="分析汇总表"/>
      <sheetName val="调价汇总表"/>
      <sheetName val="SRC-B3U2"/>
      <sheetName val="用量分摊(藏）"/>
      <sheetName val="2、3#土建工程量清单计价汇总表"/>
      <sheetName val="2、3#土建工程量清单计价表"/>
      <sheetName val="银行存款询证明细表"/>
      <sheetName val="其他货币资金询证明细表"/>
      <sheetName val="银行借款询证"/>
      <sheetName val="应收账款函证明细表"/>
      <sheetName val="其他应收款函证明细表"/>
      <sheetName val="预收账款函证明细表"/>
      <sheetName val="应付账款函证明细表"/>
      <sheetName val="其他应付款函证明细表"/>
      <sheetName val="工程往来函证明细表"/>
      <sheetName val="应收票据函证明细表"/>
      <sheetName val="应付票据函证明细表"/>
      <sheetName val="往来询证函"/>
      <sheetName val="异地存货询证函"/>
      <sheetName val="发出商品询证函"/>
      <sheetName val="交易询证函"/>
      <sheetName val="工商询证函"/>
      <sheetName val="房产管理处询证函"/>
      <sheetName val="国税询证函"/>
      <sheetName val="地税询证函"/>
      <sheetName val="银行询证函模板"/>
      <sheetName val="面积指标"/>
      <sheetName val="计划"/>
      <sheetName val="销售收入"/>
      <sheetName val="成本表--持有物业"/>
      <sheetName val="成本表--销售物业"/>
      <sheetName val="酒店成本"/>
      <sheetName val="单体建安造价--持有物业"/>
      <sheetName val="单体建安造价--销售物业"/>
      <sheetName val="单体综合造价--持有物业"/>
      <sheetName val="单体综合造价--销售物业"/>
      <sheetName val="市政配套"/>
      <sheetName val="人工湖"/>
      <sheetName val="销售物业单体建安造价指标表"/>
      <sheetName val="月报表"/>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基础项目"/>
      <sheetName val="代号(线密度)藏"/>
      <sheetName val="报价清单表 "/>
      <sheetName val="分项含量  "/>
      <sheetName val="合项含量"/>
      <sheetName val="指标对比"/>
      <sheetName val="开办费"/>
      <sheetName val="开办明细格式"/>
      <sheetName val="1-3"/>
      <sheetName val="9"/>
      <sheetName val="4-6"/>
      <sheetName val="1-3对比"/>
      <sheetName val="标报对比"/>
      <sheetName val="成本多栏明细账"/>
      <sheetName val="成本"/>
      <sheetName val="含量 (样表)"/>
      <sheetName val="材料表"/>
      <sheetName val="含量材料命名样表 "/>
      <sheetName val="建筑汇总表 "/>
      <sheetName val="文化石通花隔栅"/>
      <sheetName val="抛光砖窗台板"/>
      <sheetName val="栏杆及栏杆底座抛光砖"/>
      <sheetName val="幕墙"/>
      <sheetName val="地花合计 "/>
      <sheetName val="首层地花"/>
      <sheetName val="二层地花"/>
      <sheetName val="三层地花"/>
      <sheetName val="四层地花"/>
      <sheetName val="五层地花"/>
      <sheetName val="天花工程量"/>
      <sheetName val="图书馆１内墙装饰与踢脚线工程量"/>
      <sheetName val="图书馆2内墙装饰与踢脚线工程量"/>
      <sheetName val="图书馆3内墙装饰与踢脚线工程量"/>
      <sheetName val="图书馆4内墙装饰与踢脚线工程量"/>
      <sheetName val="图书馆5内墙装饰与踢脚线工程量 "/>
      <sheetName val="其他内墙装饰与踢脚线工程量"/>
      <sheetName val="内墙装饰与踢脚线工程量合计"/>
      <sheetName val=" 装饰墙和1号装饰门"/>
      <sheetName val="1号电梯"/>
      <sheetName val="柱(干挂花岗石)"/>
      <sheetName val="外墙装饰工程计量首层"/>
      <sheetName val="外墙装饰工程计量二层"/>
      <sheetName val="外墙装饰工程计量三层"/>
      <sheetName val="外墙装饰工程计量四层"/>
      <sheetName val="外墙装饰工程计量五层"/>
      <sheetName val="外墙装饰工程计量屋面层"/>
      <sheetName val="外墙装饰合计"/>
      <sheetName val="造型飘板(铝板幕墙)工程量 1"/>
      <sheetName val=" 室内玻璃隔断"/>
      <sheetName val="1#2#楼梯"/>
      <sheetName val="3#楼梯 "/>
      <sheetName val="4#5#楼梯"/>
      <sheetName val="6#楼梯"/>
      <sheetName val="7#楼梯 "/>
      <sheetName val="8#楼梯"/>
      <sheetName val="楼梯二次装修合计"/>
      <sheetName val="卫生间墙面及地面防水相关工程量计算表"/>
      <sheetName val="防水"/>
      <sheetName val="中庭栏杆"/>
      <sheetName val="TC356天窗工程量 "/>
      <sheetName val="点支式采光顶棚工程量计算"/>
      <sheetName val="拉杆式采光棚"/>
      <sheetName val="幕墙门套及幕墙底部收口"/>
      <sheetName val="窗帘盒"/>
      <sheetName val="管桩"/>
      <sheetName val="管桩 (结算)"/>
      <sheetName val="承台"/>
      <sheetName val="底板"/>
      <sheetName val="陶粒砼"/>
      <sheetName val="楼梯"/>
      <sheetName val="剪力墙"/>
      <sheetName val="外墙面"/>
      <sheetName val="地面、天花、内墙柱面、踢脚线"/>
      <sheetName val="门窗表(A、B）"/>
      <sheetName val="玻璃幕墙"/>
      <sheetName val="砖墙、门窗、圈梁"/>
      <sheetName val="其他 (2)"/>
      <sheetName val="B1"/>
      <sheetName val="slipsumpR"/>
      <sheetName val="BCulSch"/>
      <sheetName val="3.4.5号楼裙楼2层雨棚"/>
      <sheetName val="3.4.5号楼裙楼3层雨棚 (2)"/>
      <sheetName val="Elem Cost"/>
      <sheetName val="ancillary"/>
      <sheetName val="工程量表"/>
      <sheetName val="石材"/>
      <sheetName val="弧形石材"/>
      <sheetName val="窗户"/>
      <sheetName val="格栅"/>
      <sheetName val="科目余额表正式"/>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资产负债表(本部原报)"/>
      <sheetName val="dm"/>
      <sheetName val="Mp-team 1"/>
      <sheetName val="COLUMNS"/>
      <sheetName val="SLABREINF-SCH"/>
      <sheetName val="REINF-PILECAP"/>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财务费用明细表"/>
      <sheetName val="营业外支出导引表"/>
      <sheetName val="所得税导引表"/>
      <sheetName val="明细查证表"/>
      <sheetName val="凭证抽查"/>
      <sheetName val="应纳所得额调整计算表"/>
      <sheetName val="其他应付款 "/>
      <sheetName val="核算项目余额表 (4)"/>
      <sheetName val="核算项目余额表 (3)"/>
      <sheetName val="核算项目余额表 (2)"/>
      <sheetName val="2181.01其他应付款余额表(部门)余额表"/>
      <sheetName val="运费分析-国内"/>
      <sheetName val="其他液氨采购"/>
      <sheetName val="明细分类账"/>
      <sheetName val="2005年票据"/>
      <sheetName val="PER SALES ORG"/>
      <sheetName val="1_阿联酋_迪拜"/>
      <sheetName val="4.关联方销售"/>
      <sheetName val="股份汇总资过"/>
      <sheetName val="收入"/>
      <sheetName val="Div-15_Men"/>
      <sheetName val="A-cash and bank"/>
      <sheetName val="项目预算汇总表"/>
      <sheetName val="项目现金流预算明细表"/>
      <sheetName val="附表1-项目用款预算明细表"/>
      <sheetName val="附表2-项目管理费预算明细表"/>
      <sheetName val="项目毛利预算明细表"/>
      <sheetName val="附表1-项目毛利预算基础明细表2"/>
      <sheetName val="项目变更预算明细表"/>
      <sheetName val="项目毛利预算明细表表头注释"/>
      <sheetName val="项目费测算底稿"/>
      <sheetName val="1、年度预算与上年实际对比表-分系统"/>
      <sheetName val="名词解释"/>
      <sheetName val="产值明细表"/>
      <sheetName val="需附带毛利计算基础明细表"/>
      <sheetName val="比价表-总表"/>
      <sheetName val="316不锈钢门厅顶-分项比价表"/>
      <sheetName val="316不锈钢吊顶-分项比价表"/>
      <sheetName val="316不锈钢侧面及柱面-分项比价表"/>
      <sheetName val="316不锈钢雨棚-分项比价表"/>
      <sheetName val="316不锈钢灯槽-分项表"/>
      <sheetName val="门窗分类工程汇总表"/>
      <sheetName val="07对外发函统计"/>
      <sheetName val="特战队"/>
      <sheetName val="结算集团格式"/>
      <sheetName val="结算跟踪"/>
      <sheetName val="回款奖罚表"/>
      <sheetName val="回款"/>
      <sheetName val="16年回款预算"/>
      <sheetName val="材料名称标准表"/>
      <sheetName val="細目"/>
      <sheetName val="Criteria"/>
      <sheetName val="9.76 Shenton Way"/>
      <sheetName val="16.CET"/>
      <sheetName val="柱计算"/>
      <sheetName val="葛安民(设计员)"/>
      <sheetName val="10.Dn版本"/>
      <sheetName val="1.工程量"/>
      <sheetName val="2.分部分项清单"/>
      <sheetName val="3.含量"/>
      <sheetName val="4.综合单价分析表"/>
      <sheetName val="工程量（老版）"/>
      <sheetName val="工程量汇总"/>
      <sheetName val="材料人工表（数据）"/>
      <sheetName val="5.成本汇总表"/>
      <sheetName val="6.限额汇总 (不包涵4#楼)"/>
      <sheetName val="现场经费"/>
      <sheetName val="石材单价对比表"/>
      <sheetName val="地弹门含量计算表"/>
      <sheetName val="6.限额汇总（包涵4#楼）"/>
      <sheetName val="anti-termite"/>
      <sheetName val="工程量清单计价表"/>
      <sheetName val="增加项目（塔楼栏杆、雨篷、百叶窗、钢梁）"/>
      <sheetName val="门窗"/>
      <sheetName val="电视监控"/>
      <sheetName val="工程概算拆分（纯利） (2)"/>
      <sheetName val="上月已回款"/>
      <sheetName val="附件6-策划 "/>
      <sheetName val="西山责任成本及资金计划汇总"/>
      <sheetName val="工程部"/>
      <sheetName val="财务部"/>
      <sheetName val="设计部"/>
      <sheetName val="拓展部"/>
      <sheetName val="成本部"/>
      <sheetName val="销售中心"/>
      <sheetName val="采购部"/>
      <sheetName val="责任成本归属标准"/>
      <sheetName val="项目部"/>
      <sheetName val="结算及付款计划初稿"/>
      <sheetName val="成本预算调整说明"/>
      <sheetName val="一、青青全项目资金计划"/>
      <sheetName val="二、青青四期各部门责任成本及资金计划"/>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四.变更签证计划"/>
      <sheetName val="审批查询1"/>
      <sheetName val="审批查询2"/>
      <sheetName val="装饰清单"/>
      <sheetName val="规划指标"/>
      <sheetName val="基本参数"/>
      <sheetName val="成本估算"/>
      <sheetName val="12.措施项目清单计价表（一）"/>
      <sheetName val="表格设置"/>
      <sheetName val="合同明细"/>
      <sheetName val="_Recovered_SheetName_ 1_"/>
      <sheetName val="e"/>
      <sheetName val="楼梯间"/>
      <sheetName val="9、措施项目清单计价表"/>
      <sheetName val="计算底稿"/>
      <sheetName val="（室内）装饰工程量"/>
      <sheetName val="1.工程预（结）算通知书"/>
      <sheetName val="2.结算汇总表"/>
      <sheetName val="4.结算申请书"/>
      <sheetName val="3.工程结算工作交接单"/>
      <sheetName val="5.结算对账单"/>
      <sheetName val="6.竣工验收单"/>
      <sheetName val="7.水电结清证明"/>
      <sheetName val="8.合同"/>
      <sheetName val="9-1.签证变更汇总表"/>
      <sheetName val="9-2.签证变更单价分析表"/>
      <sheetName val="1、结算价款审批表（ZX）"/>
      <sheetName val="2、竣工结算造价协议（打印三张）"/>
      <sheetName val="3、结算汇总表（ZX）"/>
      <sheetName val="限价表"/>
      <sheetName val="角码换算"/>
      <sheetName val="ben"/>
      <sheetName val="机电工程"/>
      <sheetName val="计算表 (2)"/>
      <sheetName val="地板送风工程"/>
      <sheetName val="机电工程 (变更图纸2011.7.4)"/>
      <sheetName val="机电工程 (变更图纸2011.7.4) (2)"/>
      <sheetName val="H1裙房"/>
      <sheetName val="塔楼3层到19层"/>
      <sheetName val="空调水"/>
      <sheetName val="空调风"/>
      <sheetName val="排烟"/>
      <sheetName val="正压送风"/>
      <sheetName val="冷却塔"/>
      <sheetName val="塔楼空调风"/>
      <sheetName val="塔楼正压送风"/>
      <sheetName val="塔楼空调水"/>
      <sheetName val="塔楼防排烟"/>
      <sheetName val="B2.1"/>
      <sheetName val="B2.2"/>
      <sheetName val="B2.3"/>
      <sheetName val="土建B2.1-2.2"/>
      <sheetName val="机电3.1"/>
      <sheetName val="机电3.2"/>
      <sheetName val="coa"/>
      <sheetName val="CoaDlg"/>
      <sheetName val="Macro"/>
      <sheetName val="MOHKG"/>
      <sheetName val="东4#娱乐楼机电"/>
      <sheetName val="报价汇总表"/>
      <sheetName val="清单报价表"/>
      <sheetName val="工料机价格表"/>
      <sheetName val="计日工人工费报价表"/>
      <sheetName val="清单报价汇总"/>
      <sheetName val="99CCTV"/>
      <sheetName val="99PA"/>
      <sheetName val="机房工程B"/>
      <sheetName val="多媒体查询"/>
      <sheetName val="中心机房"/>
      <sheetName val="会议"/>
      <sheetName val="停车场"/>
      <sheetName val="BA"/>
      <sheetName val="物业"/>
      <sheetName val="移动通信"/>
      <sheetName val="防雷接地"/>
      <sheetName val="清单1"/>
      <sheetName val="地泵租赁"/>
      <sheetName val="工程量汇总及含量分析"/>
      <sheetName val="101 汇总表"/>
      <sheetName val="102 清单"/>
      <sheetName val="103 主材表"/>
      <sheetName val="202 11#南中户"/>
      <sheetName val="203 11#南端户"/>
      <sheetName val="工程单价清单"/>
      <sheetName val="措施费清单"/>
      <sheetName val="精装修损耗表"/>
      <sheetName val="展示区及样板间报价"/>
      <sheetName val="零星单价"/>
      <sheetName val="汇总表 "/>
      <sheetName val="专项"/>
      <sheetName val="（室内）装饰劳务"/>
      <sheetName val="（公共部分）装饰劳务"/>
      <sheetName val="（室内）水电劳务"/>
      <sheetName val="（公共部分）水电劳务"/>
      <sheetName val="装饰材料"/>
      <sheetName val="水电材料"/>
      <sheetName val="材料单方分析"/>
      <sheetName val="室内水电工程量"/>
      <sheetName val="公共区装饰工程量"/>
      <sheetName val="公共区水电工程量"/>
      <sheetName val="结算汇总表"/>
      <sheetName val="结算价款审批表"/>
      <sheetName val="竣工结算造价协议清单"/>
      <sheetName val="结算对帐单"/>
      <sheetName val="结算汇总表（安装）"/>
      <sheetName val="变更签证汇总表（安装）"/>
      <sheetName val="现场签证汇总（土建）"/>
      <sheetName val="设计变更汇总（土建）"/>
      <sheetName val="合同内价格调整汇总"/>
      <sheetName val="人材机调差汇总表（土建）"/>
      <sheetName val="人材机调差汇总表（安装）"/>
      <sheetName val="甲供设备材料汇总表（土建） "/>
      <sheetName val="甲供设备材料汇总表（安装）"/>
      <sheetName val="外审汇总表"/>
      <sheetName val="外审设计变更"/>
      <sheetName val="外审签证"/>
      <sheetName val="结算的步骤情况检查表"/>
      <sheetName val="客户关系中心"/>
      <sheetName val="木门套"/>
      <sheetName val="防火门"/>
      <sheetName val="目标责任成本指标"/>
      <sheetName val="明细"/>
      <sheetName val="成本汇总"/>
      <sheetName val="六类公摊费用及期间费"/>
      <sheetName val="高层"/>
      <sheetName val="小高层"/>
      <sheetName val="多层"/>
      <sheetName val="半地下车库"/>
      <sheetName val="商业主体"/>
      <sheetName val="各类产品建筑标准"/>
      <sheetName val="填表指引"/>
      <sheetName val="规划面积附表 "/>
      <sheetName val="主体造价"/>
      <sheetName val="报批报建费"/>
      <sheetName val="材料做法表"/>
      <sheetName val="图纸疑问（发甲方）"/>
      <sheetName val="图纸疑问"/>
      <sheetName val="1、封面"/>
      <sheetName val="2、投标函"/>
      <sheetName val="3、编制说明（重要，务必要看）"/>
      <sheetName val="4、汇总表"/>
      <sheetName val="5、【商改住】模拟清单汇总表 "/>
      <sheetName val="5.1【商改住】土建工程清单"/>
      <sheetName val="5.2【商改住】装饰工程清单"/>
      <sheetName val="6、【叠拼住宅】模拟清单汇总表"/>
      <sheetName val="6.1【叠拼住宅】土建工程清单 "/>
      <sheetName val="6.2【叠拼住宅】装饰工程清单 "/>
      <sheetName val="7、【平层住宅】模拟清单汇总表 "/>
      <sheetName val="7.1【平层】土建工程清单  "/>
      <sheetName val="7.2【平层】装饰工程清单 "/>
      <sheetName val="8、【地下车库】模拟清单汇总表"/>
      <sheetName val="8.1【地下车库】土建工程量清单"/>
      <sheetName val="8.2【车库】装饰工程清单 "/>
      <sheetName val="9、安装工程模拟清单汇总表 "/>
      <sheetName val="9.1水暖工程清单"/>
      <sheetName val="9.2电气工程清单"/>
      <sheetName val="10.措施项目清单计价表（一）"/>
      <sheetName val="10.1附表1 外装脚手架平米单价组成"/>
      <sheetName val="10.2附表2 外装吊篮平米单价组成"/>
      <sheetName val="10.3 常规措施费清单明细"/>
      <sheetName val="11.临时设施、质量安全文明费用清单计价表"/>
      <sheetName val="12.零星项目清单计价表"/>
      <sheetName val="13.甲供材料损耗表"/>
      <sheetName val="14、模拟清单工程范围之外费率表"/>
      <sheetName val="15.停建和缓建费明细"/>
      <sheetName val="16.抢工费报价"/>
      <sheetName val="16.1.抢工费报价明细"/>
      <sheetName val="17、供应链融资清单计价表"/>
      <sheetName val="18.主要材料表（建筑装饰工程）"/>
      <sheetName val="19.主要材料表（安装工程）"/>
      <sheetName val="20.主要材料表（土建工程）"/>
      <sheetName val="21.甲分包、甲指乙分包、甲供材工程"/>
      <sheetName val="封面(合同内)"/>
      <sheetName val="封面 (合同外)"/>
      <sheetName val="封面 金额"/>
      <sheetName val="合同内分页纸"/>
      <sheetName val="合同内-支持性文件目录"/>
      <sheetName val="图纸封面"/>
      <sheetName val="图纸目录"/>
      <sheetName val="认价单台账"/>
      <sheetName val="公建木门合计"/>
      <sheetName val="报价总说明"/>
      <sheetName val="报价汇总"/>
      <sheetName val="措施"/>
      <sheetName val="总包服务费"/>
      <sheetName val="暂列金"/>
      <sheetName val="计日工表"/>
      <sheetName val="投标品牌及报价"/>
      <sheetName val="装饰工程"/>
      <sheetName val="给排水工程"/>
      <sheetName val="通风空调工程"/>
      <sheetName val="电气工程"/>
      <sheetName val="零星设备"/>
      <sheetName val="人材机"/>
      <sheetName val="综合单价分析"/>
      <sheetName val="甲供材料表"/>
      <sheetName val="General Index"/>
      <sheetName val="General Summary"/>
      <sheetName val="Plumb"/>
      <sheetName val="Emer"/>
      <sheetName val="Elec"/>
      <sheetName val="SHOPLIST"/>
      <sheetName val="BQ"/>
      <sheetName val="BQ External"/>
      <sheetName val="Notes"/>
      <sheetName val="Poz-1 "/>
      <sheetName val="차액보증"/>
      <sheetName val="Assumptions"/>
      <sheetName val="@risk rents and incentives"/>
      <sheetName val="Car park lease"/>
      <sheetName val="Net rent analysis"/>
      <sheetName val="icmal"/>
      <sheetName val="TAS"/>
      <sheetName val="Option"/>
      <sheetName val="Chiet tinh dz22"/>
      <sheetName val="Chiet tinh dz35"/>
      <sheetName val="Customize Your Invoice"/>
      <sheetName val="HVAC BoQ"/>
      <sheetName val="SubmitCal"/>
      <sheetName val="Cash2"/>
      <sheetName val="Z"/>
      <sheetName val="Raw Data"/>
      <sheetName val="Penthouse Apartment"/>
      <sheetName val="StattCo yCharges"/>
      <sheetName val="GFA_HQ_Building"/>
      <sheetName val="GFA_Conference"/>
      <sheetName val="Su}}ary"/>
      <sheetName val="D-623D"/>
      <sheetName val="LABOUR HISTOGRAM"/>
      <sheetName val="CT Thang Mo"/>
      <sheetName val="推拉"/>
      <sheetName val="平窗"/>
      <sheetName val="_x005f_x0000__x005f"/>
      <sheetName val="_x005f_x005f_"/>
      <sheetName val="场ര혁_x005f_x005f_x005f_x005f_x00"/>
      <sheetName val="0"/>
      <sheetName val="B511-1"/>
      <sheetName val="B511-2"/>
      <sheetName val="B512"/>
      <sheetName val="B513-1"/>
      <sheetName val="B513-2"/>
      <sheetName val="B514"/>
      <sheetName val="B521-1"/>
      <sheetName val="B521-2"/>
      <sheetName val="B522"/>
      <sheetName val="B523-1"/>
      <sheetName val="B523-2"/>
      <sheetName val="B530"/>
      <sheetName val="B531"/>
      <sheetName val="B532"/>
      <sheetName val="B533"/>
      <sheetName val="B534"/>
      <sheetName val="B535"/>
      <sheetName val="B541-1"/>
      <sheetName val="B541-2"/>
      <sheetName val="B542"/>
      <sheetName val="B543-1"/>
      <sheetName val="B543-2"/>
      <sheetName val="B545"/>
      <sheetName val="B551-1"/>
      <sheetName val="B551-2"/>
      <sheetName val="B552"/>
      <sheetName val="B560"/>
      <sheetName val="B561"/>
      <sheetName val="B562"/>
      <sheetName val="B563"/>
      <sheetName val="E311-1"/>
      <sheetName val="E311-1-1"/>
      <sheetName val="E312-1"/>
      <sheetName val="E312-1-1"/>
      <sheetName val="E312-2"/>
      <sheetName val="E312-2-1"/>
      <sheetName val="E321-1"/>
      <sheetName val="E321-1-1"/>
      <sheetName val="E322-1"/>
      <sheetName val="E322-1-1"/>
      <sheetName val="E323-1"/>
      <sheetName val="E323-1-1"/>
      <sheetName val="E324-1"/>
      <sheetName val="E324-1-1"/>
      <sheetName val="E341-1-1"/>
      <sheetName val="E342-1"/>
      <sheetName val="E342-1-1"/>
      <sheetName val="E343-1"/>
      <sheetName val="E343-1-1"/>
      <sheetName val="E341-1"/>
      <sheetName val="E344-1"/>
      <sheetName val="E344-1-1"/>
      <sheetName val="F311-1"/>
      <sheetName val="F311-1-1"/>
      <sheetName val="F312-1"/>
      <sheetName val="F312-1-1"/>
      <sheetName val="F312-2"/>
      <sheetName val="F312-2-1"/>
      <sheetName val="F312-3"/>
      <sheetName val="F312-3-1"/>
      <sheetName val="F313-1"/>
      <sheetName val="F313-1-1"/>
      <sheetName val="F314-1"/>
      <sheetName val="F314-1-1"/>
      <sheetName val="F315-1"/>
      <sheetName val="F315-1-1"/>
      <sheetName val="F321-1"/>
      <sheetName val="F321-1-1"/>
      <sheetName val="F322-1"/>
      <sheetName val="F322-1-1"/>
      <sheetName val="G311-1"/>
      <sheetName val="G311-1-1"/>
      <sheetName val="G312-1"/>
      <sheetName val="G312-1-1"/>
      <sheetName val="G321-1"/>
      <sheetName val="G321-1-1"/>
      <sheetName val="G322-1"/>
      <sheetName val="G322-1-1"/>
      <sheetName val="G323-1"/>
      <sheetName val="G323-1-1"/>
      <sheetName val="G341-1"/>
      <sheetName val="G341-1-1"/>
      <sheetName val="H311-1"/>
      <sheetName val="H311-1-1"/>
      <sheetName val="H312-1"/>
      <sheetName val="H312-1-1"/>
      <sheetName val="H313-1"/>
      <sheetName val="H313-1-1"/>
      <sheetName val="H314-1"/>
      <sheetName val="H314-1-1"/>
      <sheetName val="H315-1"/>
      <sheetName val="H315-1-1"/>
      <sheetName val="H316-1"/>
      <sheetName val="H316-1-1"/>
      <sheetName val="H317-1"/>
      <sheetName val="H317-1-1"/>
      <sheetName val="H321-1"/>
      <sheetName val="H321-1-1"/>
      <sheetName val="H322-1"/>
      <sheetName val="H322-1-1"/>
      <sheetName val="H323-1"/>
      <sheetName val="H323-1-1"/>
      <sheetName val="H324-1"/>
      <sheetName val="H324-1-1"/>
      <sheetName val="H325-1"/>
      <sheetName val="H325-1-1"/>
      <sheetName val="H326-1"/>
      <sheetName val="H326-1-1"/>
      <sheetName val="H327-1"/>
      <sheetName val="H327-1-1"/>
      <sheetName val="H331-1"/>
      <sheetName val="H331-1-1"/>
      <sheetName val="H332-1"/>
      <sheetName val="H332-1-1"/>
      <sheetName val="H333-1"/>
      <sheetName val="H333-1-1"/>
      <sheetName val="H334-1"/>
      <sheetName val="H334-1-1"/>
      <sheetName val="H335-1"/>
      <sheetName val="H335-1-1"/>
      <sheetName val="H341-1"/>
      <sheetName val="H341-1-1"/>
      <sheetName val="H342-1"/>
      <sheetName val="H342-1-1"/>
      <sheetName val="J311-1"/>
      <sheetName val="J311-1-1"/>
      <sheetName val="J312-1"/>
      <sheetName val="J312-1-1"/>
      <sheetName val="J312-2"/>
      <sheetName val="J312-2-1"/>
      <sheetName val="J313-1"/>
      <sheetName val="J313-1-1"/>
      <sheetName val="J314-1"/>
      <sheetName val="J314-1-1"/>
      <sheetName val="J315-1"/>
      <sheetName val="J315-1-1"/>
      <sheetName val="J316-1"/>
      <sheetName val="J316-1-1"/>
      <sheetName val="J317-1"/>
      <sheetName val="J317-1-1"/>
      <sheetName val="J321-1"/>
      <sheetName val="J321-1-1"/>
      <sheetName val="J322-1"/>
      <sheetName val="J322-1-1"/>
      <sheetName val="J324-1"/>
      <sheetName val="J324-1-1"/>
      <sheetName val="J341-1"/>
      <sheetName val="J341-1-1"/>
      <sheetName val="J342-1"/>
      <sheetName val="J342-1-1"/>
      <sheetName val="J343-1"/>
      <sheetName val="J343-1-1"/>
      <sheetName val="J344-1"/>
      <sheetName val="J344-1-1"/>
      <sheetName val="J345-1"/>
      <sheetName val="J345-1-1"/>
      <sheetName val="J346-1"/>
      <sheetName val="J346-1-1"/>
      <sheetName val="W"/>
      <sheetName val="End"/>
      <sheetName val="Bill 3"/>
      <sheetName val="Bill 3.1"/>
      <sheetName val="Bill 3.2"/>
      <sheetName val="Bill 3.3 &amp; 3.4"/>
      <sheetName val="钢材单重"/>
      <sheetName val="电气设置"/>
      <sheetName val="电气计算"/>
      <sheetName val="招标补充说明2017.6.3"/>
      <sheetName val="造价指标"/>
      <sheetName val="工程概况-1标段"/>
      <sheetName val="汇总表-1标段（改）"/>
      <sheetName val="第二章汇总表-1标段"/>
      <sheetName val="措施项目-1标段"/>
      <sheetName val="第三章汇总"/>
      <sheetName val="附件2-含量指标分析"/>
      <sheetName val="土建汇总"/>
      <sheetName val="土建清单"/>
      <sheetName val="新增单价组价 (土建) "/>
      <sheetName val="D-SUM"/>
      <sheetName val="预留预埋 "/>
      <sheetName val="电气 "/>
      <sheetName val="综合单价分析表 (土建)"/>
      <sheetName val="综合单价分析表（安装）"/>
      <sheetName val="第四章汇总"/>
      <sheetName val="拆除等其它工程"/>
      <sheetName val="日工价格表"/>
      <sheetName val="第五章汇总-1标段"/>
      <sheetName val="总包服务费-1标段"/>
      <sheetName val="附表1-主要材料 设备清单表（土建）"/>
      <sheetName val="附表1-主要材料 设备清单表（机电）"/>
      <sheetName val="附表2-认价材料 "/>
      <sheetName val="3.2.1.2降水工程"/>
      <sheetName val="3.2.1.3基坑围护"/>
      <sheetName val="3.2.1.4主体结构"/>
      <sheetName val="3.2.1.5砌体"/>
      <sheetName val="3.2.1.6地下防水附属工程"/>
      <sheetName val="3.2.1.7装饰"/>
      <sheetName val="3.2.1.8屋面工程"/>
      <sheetName val="3.2.1.9金属"/>
      <sheetName val="装饰综合单价分析表"/>
      <sheetName val="DDETABLE "/>
      <sheetName val="Consensus Estimates"/>
      <sheetName val="temp"/>
      <sheetName val="eva"/>
      <sheetName val="十一工程用款统计"/>
      <sheetName val="4800万美元偿还计划"/>
      <sheetName val="拆迁9.18累计"/>
      <sheetName val="拆迁9.19后计划"/>
      <sheetName val="2000年用款计划"/>
      <sheetName val="投资计划"/>
      <sheetName val="现金流量"/>
      <sheetName val="还本付息"/>
      <sheetName val="损益表"/>
      <sheetName val="总成本"/>
      <sheetName val="面积"/>
      <sheetName val="单方成本"/>
      <sheetName val="敏感参数"/>
      <sheetName val="1#地"/>
      <sheetName val="2#地 "/>
      <sheetName val="2#8#增加费用"/>
      <sheetName val="4#"/>
      <sheetName val="3#"/>
      <sheetName val="5#办公"/>
      <sheetName val="7#地"/>
      <sheetName val="8#地"/>
      <sheetName val="9#地"/>
      <sheetName val="10#地"/>
      <sheetName val="大木仓"/>
      <sheetName val="前期市政"/>
      <sheetName val="一期市政"/>
      <sheetName val="二期市政"/>
      <sheetName val="其余市政"/>
      <sheetName val="地铁商城"/>
      <sheetName val="A翼写字楼"/>
      <sheetName val="销售收入表"/>
      <sheetName val="现金流分析表"/>
      <sheetName val="敏感详细分析"/>
      <sheetName val="基本设置"/>
      <sheetName val="投资进度"/>
      <sheetName val="资金平衡"/>
      <sheetName val="结果分析"/>
      <sheetName val="投资成本分析表"/>
      <sheetName val="一期投资成本分析表"/>
      <sheetName val="Note 1 - Recon Profit"/>
      <sheetName val="Cash Flow Statement"/>
      <sheetName val="华房01"/>
      <sheetName val="健翔01"/>
      <sheetName val="京通01"/>
      <sheetName val="资产品名库"/>
      <sheetName val="字典(不需输入)"/>
      <sheetName val="投资估算表"/>
      <sheetName val="雷梦"/>
      <sheetName val="基础资料（B）"/>
      <sheetName val="三分厂04年1-12月销售价 "/>
      <sheetName val="05年1月销售价"/>
      <sheetName val="04年12月销售价"/>
      <sheetName val="PL 2007"/>
      <sheetName val="PL 2005"/>
      <sheetName val="PL 2006"/>
      <sheetName val="Aging Datasheet"/>
      <sheetName val="索引表"/>
      <sheetName val="写字楼B"/>
      <sheetName val="（区域维度）项目立项批复及总额指标梳理"/>
      <sheetName val="资产负债表汇编"/>
      <sheetName val="物业服务收入"/>
      <sheetName val="Parameters"/>
      <sheetName val="5清波"/>
      <sheetName val="选择报表"/>
      <sheetName val="成本测算"/>
      <sheetName val="ECCS_1 DataSheet"/>
      <sheetName val="KPI Datasheet"/>
      <sheetName val="1参"/>
      <sheetName val="1收"/>
      <sheetName val="1支"/>
      <sheetName val="CFS"/>
      <sheetName val="CJA 2006"/>
      <sheetName val="时间设置"/>
      <sheetName val="报表项目基本情况表"/>
      <sheetName val="目标成本测算模板"/>
      <sheetName val="链接"/>
      <sheetName val="滚动"/>
      <sheetName val="表Ⅲ-1 项目目标成本测算"/>
      <sheetName val="重要参数汇总"/>
      <sheetName val="QY"/>
      <sheetName val="list"/>
      <sheetName val="目标成本1"/>
      <sheetName val="成本台帐"/>
      <sheetName val="商业综合成本"/>
      <sheetName val="主要规划指标"/>
      <sheetName val="NAME"/>
      <sheetName val="5201.2004"/>
      <sheetName val="average price"/>
      <sheetName val="05年预售率"/>
      <sheetName val="2006年宏观调控对绿城的影响"/>
      <sheetName val="company operations"/>
      <sheetName val="hangzhou2"/>
      <sheetName val="月度投资进度计划"/>
      <sheetName val="月度销售收入"/>
      <sheetName val="出租部分贴现"/>
      <sheetName val="月度资金平衡"/>
      <sheetName val="建安成本分析"/>
      <sheetName val="销售费用分析"/>
      <sheetName val="项目概况"/>
      <sheetName val="分摊表"/>
      <sheetName val="建造（交房）标准"/>
      <sheetName val="售价敏感性分析表"/>
      <sheetName val="投资收益测算"/>
      <sheetName val="全案投资成本分析表"/>
      <sheetName val="当期投资成本分析表 "/>
      <sheetName val="建安成本分析表"/>
      <sheetName val="投资计划表"/>
      <sheetName val="全案现金流分析表"/>
      <sheetName val="当期现金流分析表"/>
      <sheetName val="销售指标表"/>
      <sheetName val="销售指标表（当期）"/>
      <sheetName val="节点计划表"/>
      <sheetName val="土地增值税"/>
      <sheetName val="物业费测算"/>
      <sheetName val="2016-2018年营销费用表汇总"/>
      <sheetName val="Bill-2.1（2）"/>
      <sheetName val="Bill-2.1（3）"/>
      <sheetName val="Bill-2.2"/>
      <sheetName val="Bill-2.3"/>
      <sheetName val="Bill-2.4"/>
      <sheetName val="Bill-2.5"/>
      <sheetName val="Bill-2.6"/>
      <sheetName val="Bill-3.1（1）"/>
      <sheetName val="Bill-3.1（2）"/>
      <sheetName val="Bill-3.1（3）"/>
      <sheetName val="Bill-3.2"/>
      <sheetName val="Bill-3.3"/>
      <sheetName val="Bill-3.4"/>
      <sheetName val="Bill-3.5"/>
      <sheetName val="Bill-3.6"/>
      <sheetName val="Bill-4.1（1）"/>
      <sheetName val="Bill-4.1（2）"/>
      <sheetName val="Bill-4.1（3）"/>
      <sheetName val="Bill-4.2"/>
      <sheetName val="Bill-4.3"/>
      <sheetName val="Bill-5.1（1）"/>
      <sheetName val="Bill-5.1（2）"/>
      <sheetName val="Bill-5.1（3）"/>
      <sheetName val="Bill-5.2"/>
      <sheetName val="B700"/>
      <sheetName val="B710"/>
      <sheetName val="B721-1"/>
      <sheetName val="B721-2"/>
      <sheetName val="B722"/>
      <sheetName val="B723-1"/>
      <sheetName val="B723-2"/>
      <sheetName val="B731-1"/>
      <sheetName val="B731-2"/>
      <sheetName val="B732"/>
      <sheetName val="B733-1"/>
      <sheetName val="B733-2"/>
      <sheetName val="B741"/>
      <sheetName val="B742"/>
      <sheetName val="B743"/>
      <sheetName val="B751"/>
      <sheetName val="B752"/>
      <sheetName val="B753"/>
      <sheetName val="B754"/>
      <sheetName val="B755"/>
      <sheetName val="B756"/>
      <sheetName val="2011.03"/>
      <sheetName val="2011.04"/>
      <sheetName val="2011.05"/>
      <sheetName val="2011.06"/>
      <sheetName val="2011.07"/>
      <sheetName val="2011.08"/>
      <sheetName val="2011.09"/>
      <sheetName val="2011.10"/>
      <sheetName val="2011.11"/>
      <sheetName val="2011.12"/>
      <sheetName val="核算结果对比 20160803"/>
      <sheetName val="版本控制页"/>
      <sheetName val="图片"/>
      <sheetName val="模板"/>
      <sheetName val="总平图"/>
      <sheetName val="校验表"/>
      <sheetName val="1.封面"/>
      <sheetName val="2.填报指引"/>
      <sheetName val="3.规划指标表"/>
      <sheetName val="4.业态分类说明"/>
      <sheetName val="5.运营目标责任书"/>
      <sheetName val=" 6.资产负债表"/>
      <sheetName val="7.年度利润表"/>
      <sheetName val="8.现金流量表"/>
      <sheetName val="17.资金来源与运用表 "/>
      <sheetName val="9.全案利润表"/>
      <sheetName val="15.土地增值税清算表"/>
      <sheetName val="14.营改增税金计算表"/>
      <sheetName val="10.交房计划表"/>
      <sheetName val="11.结转成本计算表"/>
      <sheetName val="12.开发间接费用分摊表"/>
      <sheetName val="13.利息分摊表"/>
      <sheetName val="16.回款与预缴土增税"/>
      <sheetName val="18.其他业务收入及成本"/>
      <sheetName val="单方成本计算表"/>
      <sheetName val="19.营销1-项目整体销售盘点"/>
      <sheetName val="20.营销2-当期销售计划盘点"/>
      <sheetName val="21.营销3-销售新增推货时间表"/>
      <sheetName val="22.销售费用1-营销"/>
      <sheetName val="23.销售费用2-商业开办"/>
      <sheetName val="当期（一期）销售表"/>
      <sheetName val="24.全案开发成分析表"/>
      <sheetName val="25.投资进度及开发成本支出计划表"/>
      <sheetName val="26.一级节点"/>
      <sheetName val="27.工程进度计划"/>
      <sheetName val="28.销售费用"/>
      <sheetName val="29.管理费用"/>
      <sheetName val="30.开发间接费"/>
      <sheetName val="31.财务费用"/>
      <sheetName val="32.2017年存货减值表"/>
      <sheetName val="33.存货减值测试参考表"/>
      <sheetName val="34.2017年资产采购计划表"/>
      <sheetName val="土地成本"/>
      <sheetName val="前期费用"/>
      <sheetName val="建安成本"/>
      <sheetName val="出租收入"/>
      <sheetName val="资金平衡表"/>
      <sheetName val="经济评价指标"/>
      <sheetName val="1-1基础资料"/>
      <sheetName val="总经济技术指标"/>
      <sheetName val="配套公建一览表"/>
      <sheetName val="双限房区楼坐明细"/>
      <sheetName val="商品房区明细表"/>
      <sheetName val="双限房"/>
      <sheetName val="廉租房"/>
      <sheetName val="叠拼"/>
      <sheetName val="地下车库"/>
      <sheetName val="首层面积"/>
      <sheetName val="配电室"/>
      <sheetName val="项目成本分摊"/>
      <sheetName val="七通一平转让(8000）"/>
      <sheetName val="七通一平转让(9000）"/>
      <sheetName val="七通一平转让(8500）"/>
      <sheetName val="七通一平转让(底线）"/>
      <sheetName val="七通一平转让(理想）"/>
      <sheetName val="面积繁感性分析"/>
      <sheetName val="商业销售损益"/>
      <sheetName val="公寓损益表"/>
      <sheetName val="办公损益表"/>
      <sheetName val="损益表 (2)"/>
      <sheetName val="繁感性分析"/>
      <sheetName val="商业损益表"/>
      <sheetName val="损益表汇总(蔡)"/>
      <sheetName val="绿化"/>
      <sheetName val="景观"/>
      <sheetName val="1.1期"/>
      <sheetName val="1.2"/>
      <sheetName val="1.3"/>
      <sheetName val="1.4"/>
      <sheetName val="汇总版（1.1+1.2+1.3+1.4）"/>
      <sheetName val="自用隐藏版(勿动）"/>
      <sheetName val="调整后指标(97.5%)"/>
      <sheetName val="测算用指标"/>
      <sheetName val="销售收入、成本、费用、税金分析表"/>
      <sheetName val="销售收入、成本、费用、税金年度对比表"/>
      <sheetName val="销售收入、成本汇总表"/>
      <sheetName val="公园孔雀城1.2期项目目标下达单"/>
      <sheetName val="投标价格汇总表"/>
      <sheetName val="分项工程量清单计价表-二标段 "/>
      <sheetName val="措施项目清单计价表"/>
      <sheetName val="计日工单价表"/>
      <sheetName val="建安费"/>
      <sheetName val="经济指标"/>
      <sheetName val="敏感性分析汇总"/>
      <sheetName val="建安成本明细"/>
      <sheetName val="设计费测算"/>
      <sheetName val="资金平衡及财务费用表"/>
      <sheetName val="投资进度比例表"/>
      <sheetName val="合同及付款登记"/>
      <sheetName val="指标调整记录"/>
      <sheetName val="测算调整记录"/>
      <sheetName val="户型面积"/>
      <sheetName val="前面积指标"/>
      <sheetName val="投资明细"/>
      <sheetName val="投资汇总"/>
      <sheetName val="颂阳公寓"/>
      <sheetName val="写字楼A"/>
      <sheetName val="华远公寓"/>
      <sheetName val="建安汇总表"/>
      <sheetName val="颂阳公司公寓"/>
      <sheetName val="旅游地产预算总表"/>
      <sheetName val="成本指标明细"/>
      <sheetName val="2011年立项"/>
      <sheetName val="1-1基本信息"/>
      <sheetName val="“预算选填立项必填”成本差异表"/>
      <sheetName val="表Ⅰ-3 项目设计指标及资源汇总表"/>
      <sheetName val="日报(有预售证的)"/>
      <sheetName val="34#楼"/>
      <sheetName val="6#楼"/>
      <sheetName val="9#楼"/>
      <sheetName val="5#幼儿园"/>
      <sheetName val="目标成本汇总表"/>
      <sheetName val="1-合同台帐"/>
      <sheetName val="CS02表"/>
      <sheetName val="JY-4"/>
      <sheetName val="合同及付款台账"/>
      <sheetName val="营销费用预算"/>
      <sheetName val="营销合约"/>
      <sheetName val="楼宇价目表A10"/>
      <sheetName val="楼宇价目表A9"/>
      <sheetName val="楼宇价目表B1"/>
      <sheetName val="楼宇价目表B2"/>
      <sheetName val="填报说明"/>
      <sheetName val="HKBUD"/>
      <sheetName val="资金计划 "/>
      <sheetName val="Control"/>
      <sheetName val="Bank Debt"/>
      <sheetName val="GFA"/>
      <sheetName val="封面&amp;目录"/>
      <sheetName val="Financial highligts"/>
      <sheetName val="月度资金计划表"/>
      <sheetName val="成本项目"/>
      <sheetName val="Adjustment"/>
      <sheetName val="General_Assum"/>
      <sheetName val="合同付款"/>
      <sheetName val="估算汇总表"/>
      <sheetName val="土地明细表"/>
      <sheetName val="成本对比表"/>
      <sheetName val="指标差异对比表"/>
      <sheetName val="分摊表 一期"/>
      <sheetName val="分摊表 二期"/>
      <sheetName val="土地出让金分摊表"/>
      <sheetName val="一期建造（交房）标准"/>
      <sheetName val="合并分业态投资成本分析表"/>
      <sheetName val="44444"/>
      <sheetName val="当期（一期）投资成本分析表 "/>
      <sheetName val="一期建安成本单价分析表"/>
      <sheetName val="二期投资成本分析表"/>
      <sheetName val="二期建安成本单价分析表"/>
      <sheetName val="11"/>
      <sheetName val="11111"/>
      <sheetName val="设计限额"/>
      <sheetName val="节点计划"/>
      <sheetName val="开发节点计划1"/>
      <sheetName val="二期投资收益测算表"/>
      <sheetName val="签约销售额（二期）（不含自持收入）"/>
      <sheetName val="销售排期（二期）"/>
      <sheetName val="2222"/>
      <sheetName val="项目指标"/>
      <sheetName val="合同台账"/>
      <sheetName val="动态成本"/>
      <sheetName val="付款台账"/>
      <sheetName val="附表1"/>
      <sheetName val="方案4"/>
      <sheetName val="方案1"/>
      <sheetName val="会计毛利"/>
      <sheetName val="销售计划"/>
      <sheetName val="编制说明  A-1"/>
      <sheetName val="目录 A-2"/>
      <sheetName val="汇总表 A-3"/>
      <sheetName val="土建工程量清单 B-1"/>
      <sheetName val="土建综合单价分析表B-3"/>
      <sheetName val="安装工程量清单 B-2"/>
      <sheetName val="安装综合单价分析表B-4"/>
      <sheetName val="主要材料表(土建）-A-4"/>
      <sheetName val="主要材料表（安装）-A-4"/>
      <sheetName val="措施项目清单计价表 A-5"/>
      <sheetName val="总包服务费 A-6"/>
      <sheetName val="甲供材照管费A-7"/>
      <sheetName val="商业部分清单"/>
      <sheetName val="住宅部分清单"/>
      <sheetName val="地下车库部分清单"/>
      <sheetName val="暂估价清单表A-8"/>
      <sheetName val="甲指材料、设备一览表A-9"/>
      <sheetName val="零星用工表A-10"/>
      <sheetName val="编制说明（一标段）"/>
      <sheetName val="清单汇总表"/>
      <sheetName val="窗工程量明细"/>
      <sheetName val="门连窗工程量明细表"/>
      <sheetName val="幕墙工程量明细"/>
      <sheetName val="百叶工程量明细"/>
      <sheetName val="护窗栏杆工程量明细"/>
      <sheetName val="阳台玻璃栏杆工程量"/>
      <sheetName val="安全栏杆工程量明细"/>
      <sheetName val="MLC3049"/>
      <sheetName val="C1249"/>
      <sheetName val="C1049"/>
      <sheetName val="C1240"/>
      <sheetName val="M1021"/>
      <sheetName val="MLC1424"/>
      <sheetName val="TLM2221"/>
      <sheetName val="C3121"/>
      <sheetName val="C3521"/>
      <sheetName val="C3521 A"/>
      <sheetName val="C2721"/>
      <sheetName val="C10021"/>
      <sheetName val="C1521"/>
      <sheetName val="C3321"/>
      <sheetName val="C3821"/>
      <sheetName val="TLM2621"/>
      <sheetName val="TLM4421"/>
      <sheetName val="C1721"/>
      <sheetName val="C4421"/>
      <sheetName val="C4121"/>
      <sheetName val="C10021A"/>
      <sheetName val="M0721"/>
      <sheetName val="百叶窗9#"/>
      <sheetName val="百叶窗13#"/>
      <sheetName val="百叶窗11#12#"/>
      <sheetName val="百叶窗10#"/>
      <sheetName val="百叶窗7#8#"/>
      <sheetName val="幕墙1"/>
      <sheetName val="幕墙2"/>
      <sheetName val="幕墙3"/>
      <sheetName val="玻璃栏杆"/>
      <sheetName val="护窗栏杆"/>
      <sheetName val="钢副框"/>
      <sheetName val="单次进度付款依据"/>
      <sheetName val="平米造价"/>
      <sheetName val="工程报价汇总表"/>
      <sheetName val="措施费用"/>
      <sheetName val="分部分项工程报价汇总表"/>
      <sheetName val="措施包干单价报价表1"/>
      <sheetName val="措施包干单价报价表2"/>
      <sheetName val="工程进度款审核表"/>
      <sheetName val="第一册"/>
      <sheetName val="第二册（1）"/>
      <sheetName val="第二册 (2)"/>
      <sheetName val="第三册"/>
      <sheetName val="第四册"/>
      <sheetName val="土建工程量清单"/>
      <sheetName val="土建综合单价分析"/>
      <sheetName val="人材机说明"/>
      <sheetName val="面积户型一览表"/>
      <sheetName val="零星单价表"/>
      <sheetName val="土建指标表 "/>
      <sheetName val="指标含量表"/>
      <sheetName val="杂项"/>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玉米供需及价格"/>
      <sheetName val="大豆供需及价格"/>
      <sheetName val="回归分析"/>
      <sheetName val="AFGAddInWork"/>
      <sheetName val="AFGAddInWork2"/>
      <sheetName val="AFGAddInWorkLC"/>
      <sheetName val="AFGAddInWorkSP"/>
      <sheetName val="各项目指标"/>
      <sheetName val="厂房1-4"/>
      <sheetName val="总量统计"/>
      <sheetName val="主要设备及材料使用量"/>
      <sheetName val="周转材计算"/>
      <sheetName val="原报价调整"/>
      <sheetName val="增加部分报价"/>
      <sheetName val="3.30"/>
      <sheetName val="3.22日钢筋价格"/>
      <sheetName val="模板单价"/>
      <sheetName val="分包单价"/>
      <sheetName val="专业分包"/>
      <sheetName val="成本总价"/>
      <sheetName val="协调用房"/>
      <sheetName val="连廊"/>
      <sheetName val="室外工程"/>
      <sheetName val="실행예산-변경분"/>
      <sheetName val="9차"/>
      <sheetName val="G2설비도급"/>
      <sheetName val="点表"/>
      <sheetName val="10.1"/>
      <sheetName val="10.2"/>
      <sheetName val="10.3"/>
      <sheetName val="10.4"/>
      <sheetName val="10SUM"/>
      <sheetName val="S"/>
      <sheetName val="ID"/>
      <sheetName val="M&amp;E"/>
      <sheetName val="FS"/>
      <sheetName val="M-Par"/>
      <sheetName val="Col"/>
      <sheetName val="Wall(int)"/>
      <sheetName val="Wall(ext) "/>
      <sheetName val="Reinf"/>
      <sheetName val="Data Sheet"/>
      <sheetName val="inputdata"/>
      <sheetName val="pl"/>
      <sheetName val="md"/>
      <sheetName val="Mon"/>
      <sheetName val="汇总表（B区地下照明）"/>
      <sheetName val="计算表（B区地下照明）"/>
      <sheetName val="汇总表（B区地上照明）"/>
      <sheetName val="计算表（B区地上照明）"/>
      <sheetName val="汇总表（C区地下照明）"/>
      <sheetName val="计算表（C区地下照明）"/>
      <sheetName val="汇总表（C区地上照明）"/>
      <sheetName val="计算表（C区地上照明）"/>
      <sheetName val="C座酒店户型统计表"/>
      <sheetName val="汇总表（C区酒店照明）"/>
      <sheetName val="计算表（C区酒店照明）"/>
      <sheetName val="汇总表（B区照明）"/>
      <sheetName val="计算表（B区照明）"/>
      <sheetName val="汇总表（C区照明）"/>
      <sheetName val="计算表（C区照明）"/>
      <sheetName val="SR1隔页"/>
      <sheetName val="SR1措施项目"/>
      <sheetName val="SR1S"/>
      <sheetName val="SR2隔页"/>
      <sheetName val="SR2.1消防电"/>
      <sheetName val="SR2.1S"/>
      <sheetName val="SR2.2喷淋"/>
      <sheetName val="SR2.2S "/>
      <sheetName val="SR2.3消火栓"/>
      <sheetName val="SR2.3S"/>
      <sheetName val="SR2.4大空间主动喷水灭火系统"/>
      <sheetName val="SR2.4S"/>
      <sheetName val="SR2.5消防泵房"/>
      <sheetName val="SR2.5S"/>
      <sheetName val="SR2.6防火卷帘门"/>
      <sheetName val="SR2.6S"/>
      <sheetName val="SR2.7气体灭火"/>
      <sheetName val="SR2.7S "/>
      <sheetName val="SR2.8消防排烟"/>
      <sheetName val="SR2.8S "/>
      <sheetName val="SR2.9其他项目"/>
      <sheetName val="SR2.9S"/>
      <sheetName val="SR2.10规费及营业税金"/>
      <sheetName val="SR2.10S"/>
      <sheetName val="SR2"/>
      <sheetName val="SR3隔页"/>
      <sheetName val="SR3零星项目及计日工表"/>
      <sheetName val="SR4隔页"/>
      <sheetName val="SR4暂估价"/>
      <sheetName val="SR4S"/>
      <sheetName val="SR5隔页"/>
      <sheetName val="SR5暂列金额"/>
      <sheetName val="SR5S"/>
      <sheetName val="ST隔页"/>
      <sheetName val="ST"/>
      <sheetName val="附表隔页"/>
      <sheetName val="费率报价表隔页"/>
      <sheetName val="费率报价表"/>
      <sheetName val="综合单价分析样表隔页"/>
      <sheetName val="综合单价分析样表"/>
      <sheetName val="措施费分析样表隔页"/>
      <sheetName val="措施费分析样表"/>
      <sheetName val="主材分析样表隔页"/>
      <sheetName val="主材分析样表"/>
      <sheetName val="Part A"/>
      <sheetName val="前言"/>
      <sheetName val="2.1"/>
      <sheetName val="2.2"/>
      <sheetName val="2.3"/>
      <sheetName val="2.sum"/>
      <sheetName val="3.1"/>
      <sheetName val="3.2"/>
      <sheetName val="3.3"/>
      <sheetName val="3.4"/>
      <sheetName val="3.5"/>
      <sheetName val="3.sum"/>
      <sheetName val="4.1"/>
      <sheetName val="4.2"/>
      <sheetName val="4.3"/>
      <sheetName val="4.sum"/>
      <sheetName val="GS2"/>
      <sheetName val="2.3.1"/>
      <sheetName val="2.3.2"/>
      <sheetName val="2.3.3"/>
      <sheetName val="2.3.4 "/>
      <sheetName val="sum2.3"/>
      <sheetName val="3.前言"/>
      <sheetName val="3.6.1"/>
      <sheetName val="3.6.2"/>
      <sheetName val="3.6.3"/>
      <sheetName val="3.6.4"/>
      <sheetName val="3.6.5"/>
      <sheetName val="sum3.6"/>
      <sheetName val="3.7"/>
      <sheetName val="4.前言"/>
      <sheetName val="4.4"/>
      <sheetName val="4.5"/>
      <sheetName val="4.6.1 "/>
      <sheetName val="4.6.2 "/>
      <sheetName val="4.6.3 "/>
      <sheetName val="4.6.4"/>
      <sheetName val="4.6.5 "/>
      <sheetName val="sum4.6"/>
      <sheetName val="4.7"/>
      <sheetName val="5.前言"/>
      <sheetName val="隔页"/>
      <sheetName val="FD"/>
      <sheetName val="原1"/>
      <sheetName val="정부노임단가"/>
      <sheetName val="2.3.3 "/>
      <sheetName val="主要材料设备一览表"/>
      <sheetName val="问题清单"/>
      <sheetName val="갑지"/>
      <sheetName val="재집"/>
      <sheetName val="직재"/>
      <sheetName val="price1"/>
      <sheetName val="饰面汇总"/>
      <sheetName val="L17"/>
      <sheetName val="L17-装饰（旧）"/>
      <sheetName val="장비당단가 (1)"/>
      <sheetName val="RecoveredExternalLink1"/>
      <sheetName val="6.(暂定金额)"/>
      <sheetName val="表一"/>
      <sheetName val="表二"/>
      <sheetName val="철골-기둥"/>
      <sheetName val="철골-기둥.xls"/>
      <sheetName val="土建指标表"/>
      <sheetName val="目录-一标"/>
      <sheetName val="1.投标总价"/>
      <sheetName val="2.总说明-暂不修改"/>
      <sheetName val="样板间全成本分析"/>
      <sheetName val="测算编制说明"/>
      <sheetName val="3.一标段投标汇总表"/>
      <sheetName val="A户型装饰清单"/>
      <sheetName val="4-1.1装饰综合单价分析表（不含主材费）"/>
      <sheetName val="4-1.2人辅机费用清单计价表（不含主材费）"/>
      <sheetName val="4-1.3装饰主材表"/>
      <sheetName val="4-2机电清单"/>
      <sheetName val="4-2-1机电综合单价分析表"/>
      <sheetName val="4-2-2机电材料表"/>
      <sheetName val="5.措施项目清单与计价表(一标段)"/>
      <sheetName val="5.措施项目清单与计价表(二标段)"/>
      <sheetName val="8计日工表"/>
      <sheetName val="6发包人指定分包、指定供应项目一览表"/>
      <sheetName val="品牌表"/>
      <sheetName val="9照管费清单(一标段)"/>
      <sheetName val="10人工单价报价表"/>
      <sheetName val="11 管理费率和利润风险率报价表"/>
      <sheetName val="编制说明00"/>
      <sheetName val="1.1投标总价（一标段）"/>
      <sheetName val="1.2投标总价（二标段）"/>
      <sheetName val="2.总说明"/>
      <sheetName val="3.1投标汇总表（一标段）"/>
      <sheetName val="3.2投标汇总表（二标段）"/>
      <sheetName val="4-2装饰清单 B户型标准户型"/>
      <sheetName val="4-4装饰清单 B户型下跃户型"/>
      <sheetName val="4-1.2装饰人辅机费用清单计价表（不含主材费）"/>
      <sheetName val="6.1措施项目清单与计价表（一标段）"/>
      <sheetName val="6.2措施项目清单与计价表（二标段）"/>
      <sheetName val="7.发包人指定分包、指定供应项目一览表"/>
      <sheetName val="8.1指定分包、指定供应材料照管费（一标段）"/>
      <sheetName val="8.2指定分包、指定供应材料照管费（二标段）"/>
      <sheetName val="9.计日工表"/>
      <sheetName val="10.人工单价报价表"/>
      <sheetName val="11.管理费率和利润风险率报价表"/>
      <sheetName val="12.品牌表"/>
      <sheetName val="2.总说明-不用"/>
      <sheetName val="3.招标控制价汇总表"/>
      <sheetName val="4.分部分项工程量清单汇总表"/>
      <sheetName val="4-1装饰清单 C下跃户型"/>
      <sheetName val="5.措施项目清单与计价表"/>
      <sheetName val="7.其他项目清单与计价汇总表"/>
      <sheetName val="9照管费清单"/>
      <sheetName val="Macro7"/>
      <sheetName val="D户型"/>
      <sheetName val="E户型"/>
      <sheetName val="F户型"/>
      <sheetName val="G户型"/>
      <sheetName val="H户型"/>
      <sheetName val="电梯厅"/>
      <sheetName val="首层大堂、电梯厅及走道"/>
      <sheetName val="电梯轿厢"/>
      <sheetName val="单价分析表3"/>
      <sheetName val="单价分析表4"/>
      <sheetName val="分析表"/>
      <sheetName val="填表说明"/>
      <sheetName val="安装工程清单计价表"/>
      <sheetName val="措施项目清单"/>
      <sheetName val="安装汇总表"/>
      <sheetName val="新清单"/>
      <sheetName val="指标分析"/>
      <sheetName val="装饰工程量清单计价表"/>
      <sheetName val="装饰主要工程材料表"/>
      <sheetName val="装饰人工单价"/>
      <sheetName val="整项暂估"/>
      <sheetName val="基坑支护"/>
      <sheetName val="工程量清单总目录"/>
      <sheetName val="1 投标总价封页"/>
      <sheetName val="2 总说明"/>
      <sheetName val="3 投标报价汇总表"/>
      <sheetName val="4 分部分项工程量清单汇总表"/>
      <sheetName val="5-1-1' 地下区段建筑工程分部分项工程量清单汇总表"/>
      <sheetName val="5-1-1 地下区段建筑工程分部分项工程量清单与计价表"/>
      <sheetName val="5-1-2' 地下区段装修装修工程分部分项工程量清单汇总表"/>
      <sheetName val="5-1-2 地下区段装饰装修工程分部分项工程量清单与计价表"/>
      <sheetName val="5-2-1’ 地上区段建筑工程分部分项工程量清单汇总表"/>
      <sheetName val="5-2-1 地上区段建筑工程分部分项工程量清单与计价表"/>
      <sheetName val="5-2-2' 地上区段装饰装修工程分部分项工程量清单汇总表"/>
      <sheetName val="5-2-2 地上区段装饰装修工程分部分项工程量清单与计价表"/>
      <sheetName val="5-2-3' 电气工程分部分项工程量清单汇总表"/>
      <sheetName val="5-2-3 电气工程分部分项工程量清单与计价表 "/>
      <sheetName val="5-2-4' 给排水工程分部分项工程量清单汇总表"/>
      <sheetName val="5-2-4 给排水分部分项工程量清单与计价表"/>
      <sheetName val="5-2-5' 采暖工程分部分项工程量清单汇总表"/>
      <sheetName val="5-2-5 采暖工程分部分项工程量清单与计价表"/>
      <sheetName val="5-2-6' 通风工程分部分项工程量清单汇总表"/>
      <sheetName val="5-2-6 通风工程分部分项工程量清单与计价表--4.14完整"/>
      <sheetName val="5-2-7' 空调水工程分部分项工程量清单汇总表 "/>
      <sheetName val="5-2-7 空调水工程分部分项工程量清单与计价表 "/>
      <sheetName val="6 分部分项工程量清单补充项目一览表"/>
      <sheetName val="7 工程量清单综合单价分析表"/>
      <sheetName val="8 措施项目清单与计价表（一）"/>
      <sheetName val="9 措施项目清单与计价表（二）"/>
      <sheetName val="10 措施项目清单报价组成分析表"/>
      <sheetName val="10-1 模板项目清单报价组成分析表"/>
      <sheetName val="10-2 模板项目清单报价组成分析表"/>
      <sheetName val="11 其他项目清单与计价汇总表"/>
      <sheetName val="12 暂列金额明细表"/>
      <sheetName val="13 材料和工程设备暂估单价表"/>
      <sheetName val="14 专业工程暂估价表"/>
      <sheetName val="15 发包人供应材料和工程设备一览表"/>
      <sheetName val="16 发包人发包专业工程一览表"/>
      <sheetName val="17 计日工表"/>
      <sheetName val="18 总承包服务费计价表"/>
      <sheetName val="19 规费、税金项目清单与计价表"/>
      <sheetName val="20 人工单价报价表"/>
      <sheetName val="21 主要材料和工程设备报价表"/>
      <sheetName val="22 管理费率和利润率报价表"/>
      <sheetName val="5-1-4'地下 给排水工程分部分项工程量清单汇总表"/>
      <sheetName val="5-1-4 地下给排水分部分项工程量清单与计价表"/>
      <sheetName val="5-1-5' 地下采暖工程分部分项工程量清单汇总表 "/>
      <sheetName val="5-1-5 地下采暖工程分部分项工程量清单与计价表 "/>
      <sheetName val="5-1-6' 地下通风工程分部分项工程量清单汇总表 "/>
      <sheetName val="5-1-6 地下通风工程分部分项工程量清单与计价表 "/>
      <sheetName val="5-2-4'地上 给排水工程分部分项工程量清单汇总表"/>
      <sheetName val="5-2-4 地上给排水分部分项工程量清单与计价表"/>
      <sheetName val="5-2-5' 地上采暖工程分部分项工程量清单汇总表"/>
      <sheetName val="5-2-5 地上采暖工程分部分项工程量清单与计价表"/>
      <sheetName val="5-2-6' 地上通风工程分部分项工程量清单汇总表"/>
      <sheetName val="5-2-6 地上通风工程分部分项工程量清单与计价表"/>
      <sheetName val="5-2-7’ 地上预制构件预留预埋分部分项工程量清单汇总表  "/>
      <sheetName val="5-2-7 地上预制构件预留预埋分部分项工程量清单与计价表  "/>
      <sheetName val="6工程量清单综合单价分析表"/>
      <sheetName val="7措施项目清单与计价表（一）"/>
      <sheetName val="8措施项目清单与计价表（二）"/>
      <sheetName val="9措施项目清单报价组成分析表"/>
      <sheetName val="9-1 模板项目清单报价组成分析表"/>
      <sheetName val="9-2 模板项目清单报价组成分析表"/>
      <sheetName val="10其他项目清单与计价汇总表"/>
      <sheetName val="11 暂列金额明细表"/>
      <sheetName val="12 材料和工程设备暂估单价表"/>
      <sheetName val="13 专业工程暂估价表"/>
      <sheetName val="14 发包人供应材料和工程设备一览表"/>
      <sheetName val="15 发包人发包专业工程一览表"/>
      <sheetName val="16 计日工表"/>
      <sheetName val="17 总承包服务费计价表"/>
      <sheetName val="18 规费、税金项目清单与计价表"/>
      <sheetName val="19 人工单价报价表"/>
      <sheetName val="20 主要材料和工程设备报价表"/>
      <sheetName val="21 管理费率和利润率报价表"/>
      <sheetName val="建筑工程量清单计价汇总表"/>
      <sheetName val="照管费清单"/>
      <sheetName val="专项材料暂估价"/>
      <sheetName val="专项工程暂估价"/>
      <sheetName val="地下室、平层、loft等计价表"/>
      <sheetName val="一标段计价汇总表"/>
      <sheetName val="二标段计价汇总表 "/>
      <sheetName val="限价房计价表 -地下（一标段）"/>
      <sheetName val="配套S1计价表（一标段）"/>
      <sheetName val="商品房计价表 -地下（二标段）"/>
      <sheetName val="地下车库（一标段）"/>
      <sheetName val="地下车库（二标段）1"/>
      <sheetName val="综合单价表"/>
      <sheetName val="限价房面积"/>
      <sheetName val="土建指标"/>
      <sheetName val="装饰指标"/>
      <sheetName val="总说明 "/>
      <sheetName val="10月份完成投资情况"/>
      <sheetName val="全成本预测趋势图表"/>
      <sheetName val="至10月末全成本汇总表（动态）"/>
      <sheetName val="成本统计汇总表"/>
      <sheetName val="成本计量台帐 "/>
      <sheetName val="管理费 (2005)"/>
      <sheetName val="经营税金"/>
      <sheetName val="销售费"/>
      <sheetName val="“实际+预测”分析(实际成本变化)（附件一）"/>
      <sheetName val="“实际+预测”分析(预测成本变化)（附件二）"/>
      <sheetName val="机动数、风险金使用情况图"/>
      <sheetName val="合同清单"/>
      <sheetName val="CHECKLIST"/>
      <sheetName val="Att_A"/>
      <sheetName val="Att_B"/>
      <sheetName val="Att_C"/>
      <sheetName val="Cert"/>
      <sheetName val="NSC"/>
      <sheetName val="App_A"/>
      <sheetName val="Contract Adj"/>
      <sheetName val="App_B"/>
      <sheetName val="App_C"/>
      <sheetName val="App_C (2)"/>
      <sheetName val="App_C-1"/>
      <sheetName val="App_D"/>
      <sheetName val="App_E"/>
      <sheetName val="App_G-1(Buimaco)"/>
      <sheetName val="sp-Buimaco"/>
      <sheetName val="App_G-2(MML)"/>
      <sheetName val="sp-MML"/>
      <sheetName val="App_H (AGW Sum)"/>
      <sheetName val="App_H-1(AGW Prelim)"/>
      <sheetName val="App_H-2 (AGW wd)"/>
      <sheetName val="App_I (Intagri Sum)"/>
      <sheetName val="App_I (Intagri Prelim)"/>
      <sheetName val="App_I (Intagri wd)"/>
      <sheetName val="App_J (Artilux Sum)"/>
      <sheetName val="App_J Artilux"/>
      <sheetName val="App_K KoonHoe"/>
      <sheetName val="App_L Addington"/>
      <sheetName val="App_M Kaisu wd"/>
      <sheetName val="App_M Kaisu"/>
      <sheetName val="App_N SuiHup"/>
      <sheetName val="App_O MahaMekar"/>
      <sheetName val="App_P CabinetInd"/>
      <sheetName val="App_P2 Ebac (2)"/>
      <sheetName val="App_Q Binawaregouse"/>
      <sheetName val="App_R Globe P&amp;A"/>
      <sheetName val="App_S Teka"/>
      <sheetName val="App_T U3"/>
      <sheetName val="App_U suriasign"/>
      <sheetName val="App_V Marlow"/>
      <sheetName val="App_V light"/>
      <sheetName val="App_W StoneMaster"/>
      <sheetName val="App_X SunwayCreative"/>
      <sheetName val="NSC_AH"/>
      <sheetName val="Check"/>
      <sheetName val="Att_C(x)"/>
      <sheetName val="App_F"/>
      <sheetName val="WORK"/>
      <sheetName val="floor fin"/>
      <sheetName val="变量指标"/>
      <sheetName val="5-1-3' 地下电气工程分部分项工程量清单汇总表 "/>
      <sheetName val="5-1-3 地下电气工程分部分项工程量清单与计价表 "/>
      <sheetName val="5-2-3' 地上电气工程分部分项工程量清单汇总表 "/>
      <sheetName val="5-2-3 地上电气工程分部分项工程量清单与计价表 "/>
      <sheetName val="12 材料和工程设备限价表"/>
      <sheetName val="工程概况"/>
      <sheetName val="第二章汇总表"/>
      <sheetName val="第五章汇总"/>
      <sheetName val="附表2-认价材料（土建） "/>
      <sheetName val="4.1工程量清单封面"/>
      <sheetName val="4.2投标范围"/>
      <sheetName val="4.3投标总价表"/>
      <sheetName val="4.4总说明"/>
      <sheetName val="4.5投标报价汇总表"/>
      <sheetName val="4.6.1全费用清单计价表（地下室土建）"/>
      <sheetName val="全费用清单计价表（地下室土建漏项）"/>
      <sheetName val="4.6.2全费用清单计价表（地下安装） "/>
      <sheetName val="4.6.3全费用清单计价表（地上住宅土建）"/>
      <sheetName val="4.6.3全费用清单计价表（地上住宅土建漏项）"/>
      <sheetName val="4.6.4 全费用清单计价表（地上住宅安装）"/>
      <sheetName val="4.7承包人供应暂估价明细表 "/>
      <sheetName val="4.8承包人供应品牌材料设备明细表"/>
      <sheetName val="4.9承包人采购材料设备选用表"/>
      <sheetName val="4.10措施费项目清单与计价表"/>
      <sheetName val="4.11措施项目清单报价组成分析表"/>
      <sheetName val="4.12总包管理配合费报价表 "/>
      <sheetName val="4.13其他工作项目报价清单"/>
      <sheetName val="4.14其他投标报价明细表"/>
      <sheetName val="4.15主要材料价格表 "/>
      <sheetName val="4.16安装暂定量1的清单项目 "/>
      <sheetName val="4.8承包人供应指定品牌材料设备明细表"/>
      <sheetName val="土建全费用综合单价"/>
      <sheetName val="土建暂定量1的清单项目报价"/>
      <sheetName val="土建漏项项目"/>
      <sheetName val="安装全费用综合单价"/>
      <sheetName val="综合单价对比表（安装暂定量1） (2)"/>
      <sheetName val="新增清单项目"/>
      <sheetName val="措施费单价"/>
      <sheetName val="4.12总包管理配合费报价表（删）"/>
      <sheetName val="综合单价对比表（安装暂定量1）"/>
      <sheetName val="4.6.3全费用清单计价表（地上高层土建）"/>
      <sheetName val="4.6.3全费用清单计价表（地上高层土建漏项）"/>
      <sheetName val="4.6.3全费用清单计价表（地上别墅土建）"/>
      <sheetName val=" 4.6.2全费用清单计价表（地下室安装）"/>
      <sheetName val="4.6.3全费用清单计价表 （地上住宅部分土建）"/>
      <sheetName val="4.6.5全费用清单计价表（地上商业土建 ）"/>
      <sheetName val="4.6.6 全费用清单计价表（地上商业安装） "/>
      <sheetName val="4.12 总包管理配合费报价表 "/>
      <sheetName val="Drop Down"/>
      <sheetName val="_REF!"/>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gvl"/>
      <sheetName val="POWERASSUMPTIONS"/>
      <sheetName val="序列表"/>
      <sheetName val="原材料单价分析"/>
      <sheetName val="前(栖居)"/>
      <sheetName val="建(栖居)"/>
      <sheetName val="基(栖居)"/>
      <sheetName val="POWER ASSUMPTION"/>
      <sheetName val="11年计划"/>
      <sheetName val="字段"/>
      <sheetName val="指标分类汇总"/>
      <sheetName val="钢筋计算表"/>
      <sheetName val="合同"/>
      <sheetName val="综合认价"/>
      <sheetName val="零星工程量"/>
      <sheetName val="折线图2数据"/>
      <sheetName val="楼层"/>
      <sheetName val="G_1R-Shou_COP_Gf"/>
      <sheetName val="POWER_ASSUMPTION"/>
      <sheetName val="POWER_ASSUMPTIONS1"/>
      <sheetName val="G_1R-Shou_COP_Gf1"/>
      <sheetName val="Financ__Overview1"/>
      <sheetName val="POWER_ASSUMPTION1"/>
      <sheetName val="一标段 "/>
      <sheetName val="TRIAL3"/>
      <sheetName val="G-PROF1"/>
      <sheetName val=" Bundled Discount for Brands"/>
      <sheetName val="会计事项调整表"/>
      <sheetName val="GP analysis Per month"/>
      <sheetName val="Sales breakdown "/>
      <sheetName val="MA Adj. Test"/>
      <sheetName val="华泰"/>
      <sheetName val="华意"/>
      <sheetName val="07水"/>
      <sheetName val="系数516"/>
      <sheetName val="节奏成本"/>
      <sheetName val="销售回款预测"/>
      <sheetName val="税金预测"/>
      <sheetName val="行政办公费预算汇总表"/>
      <sheetName val="行政办公费预算(部门分解）"/>
      <sheetName val="规划面积"/>
      <sheetName val="基础表"/>
      <sheetName val="master"/>
      <sheetName val="電気設備表"/>
      <sheetName val="Register"/>
      <sheetName val="2.1 受電設備棟"/>
      <sheetName val="2.2 受・防火水槽"/>
      <sheetName val="2.3 排水処理設備棟"/>
      <sheetName val="2.4 倉庫棟"/>
      <sheetName val="2.5 守衛棟"/>
      <sheetName val="4.5.2投标报价汇总表 （二）"/>
      <sheetName val="名称表"/>
      <sheetName val="电气管线"/>
      <sheetName val="给排水管道"/>
      <sheetName val="火灾报警管线"/>
      <sheetName val="弱电管线"/>
      <sheetName val="外墙装饰工程"/>
      <sheetName val="消防管道"/>
      <sheetName val="4.5投标报价汇总表 1"/>
      <sheetName val="经济指标表"/>
      <sheetName val="成本分析"/>
      <sheetName val="销售财务日报表②"/>
      <sheetName val="测算底表"/>
      <sheetName val="00000ppy"/>
      <sheetName val="C01-1"/>
      <sheetName val="BALANCE SHEET"/>
      <sheetName val="普查库示例"/>
      <sheetName val="SAPBEXqueries"/>
      <sheetName val="SAPBEXfilters"/>
      <sheetName val="填报注意事项"/>
      <sheetName val="总价汇总表"/>
      <sheetName val="单项汇总表"/>
      <sheetName val="消防清单"/>
      <sheetName val="消防组价"/>
      <sheetName val="X月度资金预算表-开发成本"/>
      <sheetName val="2015.2月"/>
      <sheetName val="项目参数"/>
      <sheetName val="前期专项工作计划"/>
      <sheetName val="项目总控计划（开盘前）"/>
      <sheetName val="1.投标总价封面"/>
      <sheetName val="投标函 "/>
      <sheetName val="综合总计"/>
      <sheetName val="指定品牌表"/>
      <sheetName val="备用单价"/>
      <sheetName val="玻璃材料供应清单"/>
      <sheetName val="暂列金额"/>
      <sheetName val="建安工程费(全)"/>
      <sheetName val="建安工程费（住宅）"/>
      <sheetName val="item information"/>
      <sheetName val="新明源销售财务日报"/>
      <sheetName val="FYYS-1-编制底稿04-招聘活动支出"/>
      <sheetName val="项目汇总"/>
      <sheetName val="9装饰人工单价"/>
      <sheetName val="基础工程量估算"/>
      <sheetName val="2分部分项工程"/>
      <sheetName val="9补充清单"/>
      <sheetName val="10-1工程量计算底稿汇总"/>
      <sheetName val="10-2钢柱工程量计算底稿明细"/>
      <sheetName val="10-3钢梁及其它工程量计算底稿明细"/>
      <sheetName val="10-4措施、深化设计计算底稿"/>
      <sheetName val="编制说明 "/>
      <sheetName val="土方工程 "/>
      <sheetName val="小品工程"/>
      <sheetName val="铺装工程"/>
      <sheetName val="绿化工程 "/>
      <sheetName val="浇灌工程"/>
      <sheetName val="安装工程量清单计价表 "/>
      <sheetName val="Table 8"/>
      <sheetName val="Table 8A"/>
      <sheetName val="Table 8b"/>
      <sheetName val="大样"/>
      <sheetName val="板CAD计算"/>
      <sheetName val="土建（小高层）"/>
      <sheetName val="大面工程量"/>
      <sheetName val="防火隔离带"/>
      <sheetName val="缺图门窗大样编号"/>
      <sheetName val="10"/>
      <sheetName val="12"/>
      <sheetName val="13"/>
      <sheetName val="14"/>
      <sheetName val="15"/>
      <sheetName val="16"/>
      <sheetName val="17"/>
      <sheetName val="18"/>
      <sheetName val="20"/>
      <sheetName val="23"/>
      <sheetName val="25"/>
      <sheetName val="26"/>
      <sheetName val="27"/>
      <sheetName val="28"/>
      <sheetName val="29"/>
      <sheetName val="30"/>
      <sheetName val="31"/>
      <sheetName val="32"/>
      <sheetName val="81"/>
      <sheetName val="82"/>
      <sheetName val="83"/>
      <sheetName val="84"/>
      <sheetName val="85"/>
      <sheetName val="86"/>
      <sheetName val="87"/>
      <sheetName val="88"/>
      <sheetName val="89"/>
      <sheetName val="90"/>
      <sheetName val="92"/>
      <sheetName val="93"/>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型材截面数据表"/>
      <sheetName val="人工制作费用、其他项目费率"/>
      <sheetName val="4.6.1土建工程全费用清单计价表 (2)"/>
      <sheetName val="4.6.1土建工程全费用清单计价表"/>
      <sheetName val="4.6.2安装工程全费用清单计价表"/>
      <sheetName val="4.7承包人采购主要材料设备价格表"/>
      <sheetName val="4.8施工总承包单位管理配合费报价表"/>
      <sheetName val="4.9措施费项目清单与计价表"/>
      <sheetName val="4.10措施项目清单报价组成分析表"/>
      <sheetName val="4.11计日工明细表"/>
      <sheetName val="4.12其他投标报价明细表"/>
      <sheetName val="报价排名表"/>
      <sheetName val="总价对比表"/>
      <sheetName val="（家私）对比表"/>
      <sheetName val="（灯具）对比表"/>
      <sheetName val="（布艺）对比表"/>
      <sheetName val="（艺术装置及挂画）对比分析表"/>
      <sheetName val="（饰品）对比分析表"/>
      <sheetName val="措施项目清单对比表"/>
      <sheetName val="其他项目清单对比表"/>
      <sheetName val="费率对比表"/>
      <sheetName val="汇总表1"/>
      <sheetName val="分录表"/>
      <sheetName val="mwin"/>
      <sheetName val="与方案版差异"/>
      <sheetName val="全周期汇总表"/>
      <sheetName val="与方案版差异分析表 "/>
      <sheetName val="成本下降执行情况一览表"/>
      <sheetName val="建安工程费"/>
      <sheetName val="基础设施费"/>
      <sheetName val="配套设施及不可预见"/>
      <sheetName val="前期工程费"/>
      <sheetName val="与原通过稿差异"/>
      <sheetName val="规划建筑一览表"/>
      <sheetName val="3.投标总价汇总表"/>
      <sheetName val="4.1土建工程量清单计价表"/>
      <sheetName val="人员支出"/>
      <sheetName val="一般预算收入"/>
      <sheetName val="背景音乐"/>
      <sheetName val="_Recovered_SheetName_ 0_"/>
      <sheetName val="总人口"/>
      <sheetName val="中小学生"/>
      <sheetName val="4.2总说明   "/>
      <sheetName val="4.3投标范围"/>
      <sheetName val="4.4投标总价表"/>
      <sheetName val="4.5.1投标报价汇总表"/>
      <sheetName val="4.6.2全费用清单计价表（地下室安装）"/>
      <sheetName val="4.6.5全费用清单计价表（幼儿园土建） "/>
      <sheetName val="4.6.6全费用清单计价表（幼儿园安装)"/>
      <sheetName val="4.6.7 全费用清单计价表（室外土建工程） "/>
      <sheetName val="4.6.8 全费用清单计价表-室外安装  "/>
      <sheetName val="4.7承包人采购主要材料设备价格表 "/>
      <sheetName val="表4.8 发包人供应或指定供应材料设备暂估价明细表"/>
      <sheetName val="表4.9 发包人发包的专业工程或指定分包工程暂估价明细表"/>
      <sheetName val="4.10施工总承包单位管理配合费报价表"/>
      <sheetName val="4.11措施费项目清单与计价表"/>
      <sheetName val="4.12措施项目清单报价组成分析表"/>
      <sheetName val="4.13计日工明细表"/>
      <sheetName val="4.15发包人指定的品牌明细表"/>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4.2总说明  "/>
      <sheetName val="4.3投标范围ok"/>
      <sheetName val="4.4报价排名表"/>
      <sheetName val="4.5修正报价后汇总表"/>
      <sheetName val="4.6.1全费用清单计价表（地下室土建）-对比分析表"/>
      <sheetName val="4.6.2全费用清单计价表（地下室安装）-对比分析表   "/>
      <sheetName val="4.6.3全费用清单计价表（地上住宅土建）-对比分析表"/>
      <sheetName val="4.6.4 全费用清单计价表（地上住宅安装）-对比表 "/>
      <sheetName val="4.6.5全费用清单计价表（幼儿园土建） -对比表"/>
      <sheetName val="4.6.6全费用清单计价表（幼儿园安装）-对比表  "/>
      <sheetName val="4.6.7 全费用清单计价表（室外土建工程）-对比表 "/>
      <sheetName val="4.6.8 全费用清单计价表-室外安装-对比表  "/>
      <sheetName val="4.7承包人采购主要材料设备价格表 -对比分析表"/>
      <sheetName val="4.10施工总承包单位管理配合费报价表-对比分析表"/>
      <sheetName val="4.11措施费项目清单与计价表-对比表"/>
      <sheetName val="4.13计日工明细表-对比表"/>
      <sheetName val="费率对比表-土建"/>
      <sheetName val="费率对比表-安装"/>
      <sheetName val="4.15发包人指定承包人自行采购材料、设备品牌明细表"/>
      <sheetName val="大城际项目11.3"/>
      <sheetName val="2.工程量清单编制说明"/>
      <sheetName val="4.2措施项目（模板）"/>
      <sheetName val="4.3 钢材材料调价表"/>
      <sheetName val="4.4土建主要材料价格表"/>
      <sheetName val="5.2电缆材料调价说明"/>
      <sheetName val="5.3安装主要材料表 "/>
      <sheetName val="5.4增补项目清单"/>
      <sheetName val="6措施费"/>
      <sheetName val="7施工总承包服务费"/>
      <sheetName val="8规费"/>
      <sheetName val="9.其他工作项目报价清单"/>
      <sheetName val="10.甲定乙供材料品牌"/>
      <sheetName val="第一次分析"/>
      <sheetName val="第二次分析"/>
      <sheetName val="第三次分析"/>
      <sheetName val="土建总包工程量清单"/>
      <sheetName val="安装清单"/>
      <sheetName val="措施费-住宅（含底商） "/>
      <sheetName val="措施费-独立及院落商业地上 "/>
      <sheetName val="材料基价"/>
      <sheetName val="材料认价"/>
      <sheetName val="标底编制需工程部明确事项 "/>
      <sheetName val="大型机械设备基础、进出场及安拆费"/>
      <sheetName val="塔吊费用"/>
      <sheetName val="施工电梯"/>
      <sheetName val="脚手架"/>
      <sheetName val="模板费、砌体、内墙抹灰、内墙腻子人工费分析"/>
      <sheetName val="进度关键控制点"/>
      <sheetName val="4.1土建工程量清单计价表 "/>
      <sheetName val="4.2 钢材材料调价表"/>
      <sheetName val="4.3材料调价"/>
      <sheetName val="4.4人工调价"/>
      <sheetName val="4.5土建主要材料价格表"/>
      <sheetName val="5.1安装工程量清单计价表 "/>
      <sheetName val="7.1措施费"/>
      <sheetName val="7.1.1垂直运输费分析表"/>
      <sheetName val="8.1施工总承包配合费"/>
      <sheetName val="9.1规费"/>
      <sheetName val="10.其他工作项目报价清单"/>
      <sheetName val="11.甲供材范围划分及甲定乙供材料品牌"/>
      <sheetName val="工程量清单投标总价"/>
      <sheetName val="投标总说明"/>
      <sheetName val="工程_价汇总表"/>
      <sheetName val="单项工程汇总表"/>
      <sheetName val="规费"/>
      <sheetName val="包干费用表"/>
      <sheetName val="包干费用明细表(一) "/>
      <sheetName val="包干费用清单明细表（二）"/>
      <sheetName val="包干费用明细表(三)"/>
      <sheetName val="包干费用明细表(四)"/>
      <sheetName val=" 主要材料价格表(建筑）"/>
      <sheetName val=" 主要材料价格表(安装）"/>
      <sheetName val="甲供材料损耗表"/>
      <sheetName val="-1层A入口无框玻璃隔断"/>
      <sheetName val="折叠门"/>
      <sheetName val="玻璃隔断"/>
      <sheetName val="1层结构柱"/>
      <sheetName val="-1层B入口折叠门挡板"/>
      <sheetName val="12-01"/>
      <sheetName val="12-02"/>
      <sheetName val="12-03"/>
      <sheetName val="12-04"/>
      <sheetName val="12-05"/>
      <sheetName val="12-06"/>
      <sheetName val="12-07"/>
      <sheetName val="12-08"/>
      <sheetName val="Cover Sheet"/>
      <sheetName val="Revisions List"/>
      <sheetName val="A1 Passenger Terminal Founds"/>
      <sheetName val="Estimate Summaries"/>
      <sheetName val="Chart"/>
      <sheetName val="Airport Cost Comparisons Rev05"/>
      <sheetName val="Estimate"/>
      <sheetName val="Risk"/>
      <sheetName val="Bech_Lab"/>
      <sheetName val="Direct_Lbr"/>
      <sheetName val="WAGERATE BY CRAFT"/>
      <sheetName val="Rates"/>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TOTAL SCHEDULE"/>
      <sheetName val="Man-Plan Forecast"/>
      <sheetName val="Main Summary"/>
      <sheetName val="Division Summary"/>
      <sheetName val="Bill 1 - General Requirements"/>
      <sheetName val="Bill 2"/>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Direct Costs - flat file (2)"/>
      <sheetName val="Direct Costs - flat file"/>
      <sheetName val="x"/>
      <sheetName val="WBS"/>
      <sheetName val="WBS (2)"/>
      <sheetName val="WBS (3)"/>
      <sheetName val="Impact"/>
      <sheetName val="Trend Sum"/>
      <sheetName val="Q&amp;AE"/>
      <sheetName val="Commitment DC"/>
      <sheetName val="SUS Rev 5"/>
      <sheetName val="MCC Rev 5"/>
      <sheetName val="Contingency"/>
      <sheetName val="COC"/>
      <sheetName val="Escalation"/>
      <sheetName val="SUMM"/>
      <sheetName val="HQ-TO"/>
      <sheetName val="FF&amp;E_SUMM"/>
      <sheetName val="FF&amp;E_TO"/>
      <sheetName val="BSMT CARPARK_SUMM"/>
      <sheetName val="BSMT CARPARK-TO"/>
      <sheetName val="Ext Works_HQ_SUMM"/>
      <sheetName val="Ext Works-TO-HQ"/>
      <sheetName val="FLYSHEETS"/>
      <sheetName val="CP18_Template"/>
      <sheetName val="IBF Exca and Demo"/>
      <sheetName val="Concourse A"/>
      <sheetName val="Concourse B"/>
      <sheetName val="S Node Piling"/>
      <sheetName val="Term Reno Demo"/>
      <sheetName val="Term Reno Found"/>
      <sheetName val="3F BRIDGE"/>
      <sheetName val="1F Mezz Conc-Steel"/>
      <sheetName val="③赤紙(日文)"/>
      <sheetName val="Resuming"/>
      <sheetName val="window"/>
      <sheetName val="metal p."/>
      <sheetName val="manufactured panel"/>
      <sheetName val="perf. metal p."/>
      <sheetName val="louvre"/>
      <sheetName val="control tower"/>
      <sheetName val="doors"/>
      <sheetName val="glass cost"/>
      <sheetName val="finishes"/>
      <sheetName val="CIF COST ITEM"/>
      <sheetName val="rev1-2"/>
      <sheetName val="#3E1_GCR"/>
      <sheetName val="BOQ"/>
      <sheetName val="Page Sum"/>
      <sheetName val="BOQ BREAK"/>
      <sheetName val="Bill 1"/>
      <sheetName val="Bill 29A"/>
      <sheetName val="Bill 29B Elect"/>
      <sheetName val="Bill 29C Street Light"/>
      <sheetName val="Bill 29D Qtel"/>
      <sheetName val="Bill 29E Sewage"/>
      <sheetName val="Bill 31 Traffic Signals"/>
      <sheetName val="Bill 32 Rein Soil"/>
      <sheetName val="Bill 33 Landscape"/>
      <sheetName val="Bill 35a Struc"/>
      <sheetName val="Bill 35B"/>
      <sheetName val="BIll 35 Sum"/>
      <sheetName val="Bill 36 ITS"/>
      <sheetName val="GenSum"/>
      <sheetName val="Amount Words"/>
      <sheetName val="scurve"/>
      <sheetName val="CASHFLOW"/>
      <sheetName val="Dayworks1"/>
      <sheetName val="Design Works"/>
      <sheetName val="DPE Prelim"/>
      <sheetName val="Main Works"/>
      <sheetName val="Mat"/>
      <sheetName val="Eqpt"/>
      <sheetName val="man"/>
      <sheetName val="inn"/>
      <sheetName val="in"/>
      <sheetName val="Cost"/>
      <sheetName val="0.SCHEDULES-Pg 2"/>
      <sheetName val="00.DESIGN WORKS"/>
      <sheetName val="BOQ Compress"/>
      <sheetName val="1. Bill1 Prelim"/>
      <sheetName val="2. Site Clearance"/>
      <sheetName val="4. Fencing &amp; Safety Barriers"/>
      <sheetName val="5. Drainage &amp; Safety Ducts"/>
      <sheetName val="6. Earthworks"/>
      <sheetName val="8.SUB BASE &amp; ROAD BASE"/>
      <sheetName val="9.FLEXIBLE SURFACING"/>
      <sheetName val="11. Curbs &amp; Footways"/>
      <sheetName val="11. Traffic Signs"/>
      <sheetName val="29A. QGEWC (Water Works)"/>
      <sheetName val="29B.A QGEWC (Electricity Works)"/>
      <sheetName val="29C.Road Dept. &amp; St. Lighting"/>
      <sheetName val="29D. Q-TEL"/>
      <sheetName val="29E.Treated Sewage"/>
      <sheetName val="31. Traffic Signal Works"/>
      <sheetName val="32. Reinforced Soil Wall System"/>
      <sheetName val="33. Landscape"/>
      <sheetName val="35a. Struc A"/>
      <sheetName val="35b Struc B"/>
      <sheetName val="35a&amp;BSum"/>
      <sheetName val="36.ITS-DSSS"/>
      <sheetName val="Gen Sum"/>
      <sheetName val="2 SITE CLEAR."/>
      <sheetName val="upa"/>
      <sheetName val="equiptment"/>
      <sheetName val="manpower"/>
      <sheetName val="materials"/>
      <sheetName val="5 SURFACE WATER DRAINAGE"/>
      <sheetName val="Envelope 1"/>
      <sheetName val="Envelope 2"/>
      <sheetName val="Compress BOQ"/>
      <sheetName val="Equipment"/>
      <sheetName val="Labor"/>
      <sheetName val="Manpower bar"/>
      <sheetName val="Cash Flow"/>
      <sheetName val="Prelim"/>
      <sheetName val="G2 Area 1"/>
      <sheetName val="G3 HC Area 1"/>
      <sheetName val="G4 Area 2"/>
      <sheetName val="G5 HC Area 2"/>
      <sheetName val="G6 Area 3"/>
      <sheetName val="G7 HC Area 3"/>
      <sheetName val="G8 Area 4"/>
      <sheetName val="G9 HC Area 4"/>
      <sheetName val="G10 TAS"/>
      <sheetName val="Form of Tender"/>
      <sheetName val="Cost Analysis"/>
      <sheetName val="Cost Analysis Prelim"/>
      <sheetName val="Qty Take -off MH"/>
      <sheetName val="Qty Take Pipeworks"/>
      <sheetName val="ca (2)"/>
      <sheetName val="pay item"/>
      <sheetName val="Collection"/>
      <sheetName val="form1"/>
      <sheetName val="1 PRE"/>
      <sheetName val="5 EARTHWORK "/>
      <sheetName val="6 EARTHWORK"/>
      <sheetName val="8 Pavement Materials"/>
      <sheetName val="9 Asphalt"/>
      <sheetName val="11 KERBS AND FOOTWAYS"/>
      <sheetName val="12 TrafficSigns"/>
      <sheetName val=" 29 A WATER"/>
      <sheetName val="29B ELECTRCITY"/>
      <sheetName val="29D QTEL"/>
      <sheetName val="项目基本信息"/>
      <sheetName val="省三建"/>
      <sheetName val="阿尔文（主体）"/>
      <sheetName val="农民工工资"/>
      <sheetName val="履约保证金"/>
      <sheetName val="工程合同签订表"/>
      <sheetName val="工程付款明细表"/>
      <sheetName val="策划合同"/>
      <sheetName val="策划合同付款明细账"/>
      <sheetName val="电梯"/>
      <sheetName val="HMVYYR"/>
      <sheetName val="金安厂房安装工程"/>
      <sheetName val="计算明细"/>
      <sheetName val="其它项目清单计价汇总表"/>
      <sheetName val="材料暂估价表"/>
      <sheetName val="专业工程暂估价表"/>
      <sheetName val="总承包服务费计价表"/>
      <sheetName val="1∽8#土建工程量清单计价汇总表"/>
      <sheetName val="购物中心清单"/>
      <sheetName val="写字楼 "/>
      <sheetName val="酒店部分清单"/>
      <sheetName val="或有事项（售楼处（样板房）、开工（开业0庆典、围挡）"/>
      <sheetName val="措施项目主要费用分析表一"/>
      <sheetName val="措施项目主要费用分析表二"/>
      <sheetName val="蓝润·棠湖春天安装工程清单（2013.6.20）"/>
      <sheetName val="2.工程量清单编制说明 "/>
      <sheetName val="4.3土建工程量增补清单计价表"/>
      <sheetName val="5.3安装主要材料品牌表"/>
      <sheetName val="5.4安装主要材料价格表（配电箱） "/>
      <sheetName val="5.5安装主要材料价格表（电缆）"/>
      <sheetName val="5.6安装工程量增补清单计价表"/>
      <sheetName val="7施工总承包服务费 "/>
      <sheetName val="9.其他工作项目报价清单 "/>
      <sheetName val="10.甲定乙供材料品牌 "/>
      <sheetName val="Backup of Backup of LINDA LISTO"/>
      <sheetName val="专7、现金流量表"/>
      <sheetName val="2002年一般预算收入"/>
      <sheetName val="财政供养人员增幅"/>
      <sheetName val="在建项目合同支付情况表"/>
      <sheetName val="二月产值"/>
      <sheetName val="东升"/>
      <sheetName val="东都"/>
      <sheetName val="华府"/>
      <sheetName val="棠湖春天"/>
      <sheetName val="棠湖·V客"/>
      <sheetName val="姚伟小组"/>
      <sheetName val="锦江"/>
      <sheetName val="在建项目合同支付情况表 (2)"/>
      <sheetName val="财务ok"/>
      <sheetName val="财务"/>
      <sheetName val="锦江春天工程付款明细表"/>
      <sheetName val="蓝客城付款台账 "/>
      <sheetName val="V客东都付款台账"/>
      <sheetName val="华府春天付款台账"/>
      <sheetName val="V客尚东付款台账"/>
      <sheetName val="V客东区付款台账"/>
      <sheetName val="温江光华春天付款台账"/>
      <sheetName val="棠湖春天付款台账"/>
      <sheetName val="棠湖V客工程付款"/>
      <sheetName val="付款台帐"/>
      <sheetName val="结算台帐"/>
      <sheetName val="签证"/>
      <sheetName val="变更"/>
      <sheetName val="5.1安装工程量清单计价表"/>
      <sheetName val="5.2电缆材料调价说明 "/>
      <sheetName val="强弱电合同清单"/>
      <sheetName val="给排水合同清单"/>
      <sheetName val="强电汇总"/>
      <sheetName val="强电计算稿"/>
      <sheetName val="弱电汇总"/>
      <sheetName val="弱电计算底稿"/>
      <sheetName val="给排水汇总"/>
      <sheetName val="给排水计算底稿"/>
      <sheetName val="投资计划计算"/>
      <sheetName val="销售计划计算"/>
      <sheetName val="现金流量分析"/>
      <sheetName val="启动资金计算"/>
      <sheetName val="关系"/>
      <sheetName val="竞价表"/>
      <sheetName val="收入与成本"/>
      <sheetName val="税收合计"/>
      <sheetName val="所得税"/>
      <sheetName val="销售比率"/>
      <sheetName val="所得税率"/>
      <sheetName val="开发"/>
      <sheetName val="成本指标"/>
      <sheetName val="设计指标"/>
      <sheetName val="ZB"/>
      <sheetName val="塔吊工程"/>
      <sheetName val="编码"/>
      <sheetName val="村级支出"/>
      <sheetName val="JIRR"/>
      <sheetName val="使用指引"/>
      <sheetName val="全周期"/>
      <sheetName val="地下室单列汇总"/>
      <sheetName val="前期"/>
      <sheetName val="建安"/>
      <sheetName val="配套"/>
      <sheetName val="差异分析2"/>
      <sheetName val="商业技术差异"/>
      <sheetName val="住宅技术差异"/>
      <sheetName val="学校技术差异"/>
      <sheetName val="测算记录"/>
      <sheetName val="编码说明"/>
      <sheetName val="业态成本统计表 "/>
      <sheetName val="工程造价汇总表"/>
      <sheetName val="材料清单"/>
      <sheetName val="EPS线条栏杆"/>
      <sheetName val="1号楼石材"/>
      <sheetName val="6号楼石材 "/>
      <sheetName val="门窗百叶"/>
      <sheetName val="项目明细帐"/>
      <sheetName val="目标成本修订稿与正式稿量价对比表"/>
      <sheetName val="钢筋.砼等动态成本调整表"/>
      <sheetName val="钢筋加权平均价计算明细"/>
      <sheetName val="砼加权平均价计算明细"/>
      <sheetName val="砖加权平均价计算明细"/>
      <sheetName val="水泥加权平均价计算明细"/>
      <sheetName val="钢筋汇总"/>
      <sheetName val="基础台帐"/>
      <sheetName val="季度计划"/>
      <sheetName val="月度计划"/>
      <sheetName val="动态跟踪表"/>
      <sheetName val="南通"/>
      <sheetName val="迪亚特"/>
      <sheetName val="中航"/>
      <sheetName val="联盛"/>
      <sheetName val="永嘉"/>
      <sheetName val="水厂海宏"/>
      <sheetName val="动态跟踪表旧"/>
      <sheetName val="业务台帐"/>
      <sheetName val="施工单位通讯录"/>
      <sheetName val="进度"/>
      <sheetName val="扣款"/>
      <sheetName val="任务单"/>
      <sheetName val="变更单"/>
      <sheetName val="工程量核定"/>
      <sheetName val="付款内审表"/>
      <sheetName val="决算扣款清单"/>
      <sheetName val="结算台账"/>
      <sheetName val="标底台账"/>
      <sheetName val="浙江昆仑"/>
      <sheetName val="通力电梯"/>
      <sheetName val="鸿浩"/>
      <sheetName val="顶美装饰"/>
      <sheetName val="鑫森电力（供货安装）"/>
      <sheetName val="北大资源·燕楠国际三期模拟清单（20160829)"/>
      <sheetName val="门窗表-40"/>
      <sheetName val="A.app1-VE"/>
      <sheetName val="B.summary1"/>
      <sheetName val="B.summary2"/>
      <sheetName val="B.summary3"/>
      <sheetName val="C.I1"/>
      <sheetName val="C.I2"/>
      <sheetName val="C.I3"/>
      <sheetName val="C.I4"/>
      <sheetName val="C.I5"/>
      <sheetName val="C.I6"/>
      <sheetName val="C.I7"/>
      <sheetName val="C.II3"/>
      <sheetName val="C.II4"/>
      <sheetName val="C.II5"/>
      <sheetName val="C.II6"/>
      <sheetName val="C.II7"/>
      <sheetName val="C.II8"/>
      <sheetName val="C.II9"/>
      <sheetName val="C.II10"/>
      <sheetName val="CFA"/>
      <sheetName val="F.I3"/>
      <sheetName val="F.I4"/>
      <sheetName val="F.I5"/>
      <sheetName val="F.I6"/>
      <sheetName val="F.I7"/>
      <sheetName val="F.I9.Ext.works"/>
      <sheetName val="F.II4"/>
      <sheetName val="F.II12.Ext.works"/>
      <sheetName val="牛栏山一级"/>
      <sheetName val="金泰(艳澜山)"/>
      <sheetName val="Overstatement"/>
      <sheetName val="基础数据2"/>
      <sheetName val="4.产品成本分摊"/>
      <sheetName val="总措施项目"/>
      <sheetName val="过梁"/>
      <sheetName val="砼墙"/>
      <sheetName val="基础梁"/>
      <sheetName val="桩承台基础"/>
      <sheetName val="地面、天花"/>
      <sheetName val="内墙抹灰"/>
      <sheetName val="楼梯 "/>
      <sheetName val="零星砼"/>
      <sheetName val="开始(墙体)"/>
      <sheetName val="外墙装饰(标准户形) "/>
      <sheetName val="标准户形(墙体)"/>
      <sheetName val="总工程量(墙体)"/>
      <sheetName val="内墙190"/>
      <sheetName val="分户墙190"/>
      <sheetName val="外墙装饰"/>
      <sheetName val="总工程量(墙体) (2)"/>
      <sheetName val="原表模"/>
      <sheetName val="内基梁J~R"/>
      <sheetName val="钢筋模1.1"/>
      <sheetName val="内基梁A~J"/>
      <sheetName val="结算汇总"/>
      <sheetName val="签证汇总"/>
      <sheetName val="签证清单"/>
      <sheetName val="造价汇总"/>
      <sheetName val="B1-3复式"/>
      <sheetName val="H1-201小高"/>
      <sheetName val="1#楼"/>
      <sheetName val="1#楼单价分析表"/>
      <sheetName val="1#楼主材表"/>
      <sheetName val="1#楼型材米重"/>
      <sheetName val="会所"/>
      <sheetName val="门窗计价调价规则"/>
      <sheetName val="门窗主材计算规则"/>
      <sheetName val="铝材"/>
      <sheetName val="补充清单"/>
      <sheetName val="工程结算工作交接单"/>
      <sheetName val="结算申请报告"/>
      <sheetName val="对账单"/>
      <sheetName val="结算书汇总封面"/>
      <sheetName val="工程量汇总表"/>
      <sheetName val="13#楼"/>
      <sheetName val="13#单价分析表"/>
      <sheetName val="13#楼主材表"/>
      <sheetName val="13#楼型材米重"/>
      <sheetName val="55号楼"/>
      <sheetName val="55#楼单价"/>
      <sheetName val="56号楼"/>
      <sheetName val="56#楼单价"/>
      <sheetName val="57号楼"/>
      <sheetName val="57#楼单价"/>
      <sheetName val="55-57号楼铝板吊顶"/>
      <sheetName val="55-57铝板吊顶单价"/>
      <sheetName val="55-57主材表"/>
      <sheetName val="55-57型材米重"/>
      <sheetName val="58#楼"/>
      <sheetName val="58#楼单价分析表"/>
      <sheetName val="58#楼主材表"/>
      <sheetName val="58#楼型材米重"/>
      <sheetName val="61#楼"/>
      <sheetName val="61#楼单价分析表"/>
      <sheetName val="61主材表"/>
      <sheetName val="61型材米重"/>
      <sheetName val="会所单价分析表"/>
      <sheetName val="主材表"/>
      <sheetName val="型材米重"/>
      <sheetName val="门窗单价分析"/>
      <sheetName val="百叶单价分析"/>
      <sheetName val="护栏单价分析"/>
      <sheetName val="栏杆单价分析"/>
      <sheetName val="5期B栋会所装饰精装修"/>
      <sheetName val="建筑面积表"/>
      <sheetName val="三、五、七期地下室电气安装部分"/>
      <sheetName val="三、五、七期地下室给排水安装部分"/>
      <sheetName val="三期多层电气安装部分"/>
      <sheetName val="三期多层给排水安装部分"/>
      <sheetName val="三期高层电气安装部分"/>
      <sheetName val="三期高层给排水安装部分"/>
      <sheetName val="五、七期高层电气安装部分"/>
      <sheetName val="五、七期高层给排水安装部分"/>
      <sheetName val="三期63座电气安装部分"/>
      <sheetName val="三期63座给排水安装部分"/>
      <sheetName val="装修部份工程量"/>
      <sheetName val="安装部分工程量"/>
      <sheetName val="安装部分清单"/>
      <sheetName val="装修部份清单"/>
      <sheetName val="增加红外"/>
      <sheetName val="车库门禁"/>
      <sheetName val="电梯三方通话"/>
      <sheetName val="内线电话"/>
      <sheetName val="电子巡更"/>
      <sheetName val="门禁系统 "/>
      <sheetName val="对讲系统"/>
      <sheetName val="车场系统"/>
      <sheetName val="监控系统"/>
      <sheetName val="周界系统"/>
      <sheetName val="下拉菜单"/>
      <sheetName val="4301.2004ch"/>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工程量计算书"/>
      <sheetName val="给排水工程量计算书"/>
      <sheetName val="申报汇总表"/>
      <sheetName val="累计材料供应清单"/>
      <sheetName val="甲供材料款申请表"/>
      <sheetName val="签证汇总表"/>
      <sheetName val="B地块01&amp;02清单"/>
      <sheetName val="B地块03&amp;06清单"/>
      <sheetName val="B地块公共部位清单"/>
      <sheetName val="工程量清单报价汇总表"/>
      <sheetName val="学生宿舍C8"/>
      <sheetName val="学生宿舍C9"/>
      <sheetName val="学生宿舍C10"/>
      <sheetName val="学生宿舍C11"/>
      <sheetName val="学生宿舍C12"/>
      <sheetName val="学生宿舍C13"/>
      <sheetName val="学生宿舍C14"/>
      <sheetName val="第二学生食堂C24"/>
      <sheetName val="会堂及教师活动中心"/>
      <sheetName val="艺术楼"/>
      <sheetName val="学术交流中心及外国专家楼"/>
      <sheetName val="校行政办公楼"/>
      <sheetName val="院系办公楼"/>
      <sheetName val="图书馆"/>
      <sheetName val="广外二期清单汇总表"/>
      <sheetName val="合价汇总表"/>
      <sheetName val="总包服务管理协调配合费"/>
      <sheetName val="工程预留金"/>
      <sheetName val="建筑及装饰装修工程主要材料报价表"/>
      <sheetName val="甲招乙供材料表"/>
      <sheetName val="暂定主材价格表"/>
      <sheetName val="单合价分析表"/>
      <sheetName val="自定材料价"/>
      <sheetName val="单方分析"/>
      <sheetName val="住宅电气"/>
      <sheetName val="塔楼给排水"/>
      <sheetName val="商业电气"/>
      <sheetName val="商铺给排水"/>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数据汇总表"/>
      <sheetName val="材料损耗(不打印)"/>
      <sheetName val="投标汇总表"/>
      <sheetName val="土建汇总表1-4"/>
      <sheetName val="结构清单1-4"/>
      <sheetName val="建筑清单1-4"/>
      <sheetName val="土建清单报价调整表1-4"/>
      <sheetName val="土建汇总表1-5"/>
      <sheetName val="结构清单1-5"/>
      <sheetName val="建筑清单1-5"/>
      <sheetName val="土建清单报价调整表1-5"/>
      <sheetName val="地下室开挖措施报价"/>
      <sheetName val="主要材料价格表（乙供）"/>
      <sheetName val="甲供及三方供材报价表"/>
      <sheetName val="配合费及采保费报价表"/>
      <sheetName val="零星工作及时工报价表"/>
      <sheetName val="分包工程"/>
      <sheetName val="sn"/>
      <sheetName val="修编说明"/>
      <sheetName val="01封面"/>
      <sheetName val="投标函"/>
      <sheetName val="报价总说明（一）"/>
      <sheetName val="报价总说明（二）"/>
      <sheetName val="标底编制说明"/>
      <sheetName val="费率表（必填）"/>
      <sheetName val="附件1-面积划分表（必填）"/>
      <sheetName val="附件2-土建主材单价表（必填）"/>
      <sheetName val="附件3－土建人材机单价表(必填）"/>
      <sheetName val="12~18F高层地上-土建 "/>
      <sheetName val="19~28F高层地上-土建"/>
      <sheetName val="29~33F高层地上-土建"/>
      <sheetName val="小高层地上-土建"/>
      <sheetName val="洋房-土建"/>
      <sheetName val="人防地库-土建 "/>
      <sheetName val="地下1层地库-土建"/>
      <sheetName val="地下2层地库-土建"/>
      <sheetName val="附件4-零星工程报价"/>
      <sheetName val="附件5 安装主材单价表（必填）"/>
      <sheetName val="附件6 安装工程人材机单价表（必填）"/>
      <sheetName val="12~18F高层地上-安装"/>
      <sheetName val="19~28F高层地上-安装"/>
      <sheetName val="29~33F高层地上-安装"/>
      <sheetName val="小高层地上-安装（11层）"/>
      <sheetName val="洋房地上-安装"/>
      <sheetName val="人防地库-安装 "/>
      <sheetName val="地库一层安装 "/>
      <sheetName val="地库二层安装 "/>
      <sheetName val="整体措施项目清单"/>
      <sheetName val="单项措施项目清单"/>
      <sheetName val="其他项目清单"/>
      <sheetName val="附件7-土建甲供材及甲指乙供材 "/>
      <sheetName val="附件8 -垂直运输明细"/>
      <sheetName val="附件9-不同规格电缆之间换算系数"/>
      <sheetName val="附件10-不同电线之间价格换算系数"/>
      <sheetName val="附件11-不同材质电缆之间换算系数"/>
      <sheetName val="附件12（对内使用）"/>
      <sheetName val="02目录"/>
      <sheetName val="03标底编制说明"/>
      <sheetName val="04报价汇总报"/>
      <sheetName val="05费率报价表"/>
      <sheetName val="06工程量清单报价表"/>
      <sheetName val="07材料表"/>
      <sheetName val="08主要材料市场调研"/>
      <sheetName val="09历史价格"/>
      <sheetName val="10造价信息卡"/>
      <sheetName val="11工程量汇总表"/>
      <sheetName val="12工程量计算稿"/>
      <sheetName val="13按定额控制标准"/>
      <sheetName val="D栋计算式明细"/>
      <sheetName val="1-样板区景观汇总表"/>
      <sheetName val="2-土石方工程"/>
      <sheetName val="3-硬景工程"/>
      <sheetName val="9-主要材料设备价格"/>
      <sheetName val="4-绿化部分"/>
      <sheetName val="5-广告牌周边景观"/>
      <sheetName val="6-水电安装部分"/>
      <sheetName val="7-临水临电措施"/>
      <sheetName val="8-零星项目清单"/>
      <sheetName val="土建组价明细"/>
      <sheetName val="清单说明"/>
      <sheetName val="面积指标表（投标单位不填写）"/>
      <sheetName val="含量指标（投标单位不填写）"/>
      <sheetName val="安装规费（人信汇）"/>
      <sheetName val="措施清单"/>
      <sheetName val="基础工程"/>
      <sheetName val="车库土建清单"/>
      <sheetName val="车库安装清单（不分业态）"/>
      <sheetName val="主体土建清单 "/>
      <sheetName val="商业土建清单"/>
      <sheetName val="车库安装清单"/>
      <sheetName val="主体安装清单 "/>
      <sheetName val="商业安装清单"/>
      <sheetName val="材料供应方式表"/>
      <sheetName val="土建甲供材汇总表"/>
      <sheetName val="零星限价工程（不分业态）"/>
      <sheetName val="总包配合"/>
      <sheetName val="混凝土及外加剂价格表"/>
      <sheetName val="1层大厅"/>
      <sheetName val="1层走道"/>
      <sheetName val="商业服务土建 "/>
      <sheetName val="材料调差表"/>
      <sheetName val="材料总计表"/>
      <sheetName val="门窗表"/>
      <sheetName val="预算表"/>
      <sheetName val="长用公式"/>
      <sheetName val="工程库"/>
      <sheetName val="基本情况"/>
      <sheetName val="总价"/>
      <sheetName val="章节对比"/>
      <sheetName val="分部分项明细对比表"/>
      <sheetName val="措施项目分部分项对比表（固定部分）"/>
      <sheetName val="综合单价对比表-土建"/>
      <sheetName val="综合单价对比表-机电 "/>
      <sheetName val="主要材料价格对比表-土建 "/>
      <sheetName val="主要材料价格对比表-机电 "/>
      <sheetName val="计日工单价对比表"/>
      <sheetName val="总承包服务费对比表"/>
      <sheetName val="品牌对比表"/>
      <sheetName val="商品房（叠拼）建筑工程量清单计价表"/>
      <sheetName val="F区商业建筑工程量清单计价表"/>
      <sheetName val="A地块配套建筑工程量清单计价表"/>
      <sheetName val="商品房（多层）建筑工程量清单计价表"/>
      <sheetName val="商品房（高层）建筑工程量清单计价表"/>
      <sheetName val="地下车库建筑工程量清单计价表"/>
      <sheetName val="土建工程综合单价表 "/>
      <sheetName val="总汇总表"/>
      <sheetName val="基本措施费汇总表"/>
      <sheetName val="材料暂估价"/>
      <sheetName val="限价房及配套商业建筑工程量清单计价表"/>
      <sheetName val="商品房及配套商业建筑工程量清单计价表"/>
      <sheetName val="限价房及配套商业建筑工程量清单计价汇总表 (2)"/>
      <sheetName val="限价房及配套商业建筑工程量清单计价表 (2)"/>
      <sheetName val="电气工程计价汇总表"/>
      <sheetName val="计价表"/>
      <sheetName val="组价明细"/>
      <sheetName val="Setting"/>
      <sheetName val="1工程量清单封面"/>
      <sheetName val="2清单编制说明"/>
      <sheetName val="3工程造价汇总"/>
      <sheetName val="3.1X户型全费用清单计价表"/>
      <sheetName val="3.2业态1公共区域全费用清单计价表"/>
      <sheetName val="3.3措施项目清单 "/>
      <sheetName val="4装饰材料表"/>
      <sheetName val="5安装材料表"/>
      <sheetName val="6发包人供应材料设备价格表"/>
      <sheetName val="7零星工作项目清单"/>
      <sheetName val="基坑支护工程量清单计价表"/>
      <sheetName val="基坑支护报价明细"/>
      <sheetName val="基坑支护工程量表"/>
      <sheetName val="收现率"/>
      <sheetName val="应收房租"/>
      <sheetName val="已收房租"/>
      <sheetName val="未收房租"/>
      <sheetName val="表1 价税分离汇总表"/>
      <sheetName val="表2 工程项目投标报价汇总表"/>
      <sheetName val="表3 清单措施费"/>
      <sheetName val="表4.1 地下室"/>
      <sheetName val="表4.2 商业"/>
      <sheetName val="表4.3 洋房住宅地上"/>
      <sheetName val="表4.4 高层住宅地上"/>
      <sheetName val="表6甲供材料损耗及保管费报价明细表"/>
      <sheetName val="表7 总包配合管理费"/>
      <sheetName val="表9 工程量清单招标以外工程现场签证项目单价表"/>
      <sheetName val="超高层"/>
      <sheetName val="屋面"/>
      <sheetName val="楼地面"/>
      <sheetName val="墙面"/>
      <sheetName val="21#-墙"/>
      <sheetName val="绘图输入工程量汇总表(按构件) - 门"/>
      <sheetName val="绘图输入工程量汇总表(按构件) - 窗"/>
      <sheetName val="绘图输入工程量汇总表(按构件) - 墙洞"/>
      <sheetName val="绘图输入工程量汇总表(按构件) - 带形窗"/>
      <sheetName val="绘图输入工程量汇总表(按构件) - 柱"/>
      <sheetName val="绘图输入工程量汇总表(按构件) - 构造柱"/>
      <sheetName val="绘图输入工程量汇总表(按构件) - 梁"/>
      <sheetName val="绘图输入工程量汇总表(按构件) - 连梁"/>
      <sheetName val="绘图输入工程量汇总表(按构件) - 圈梁"/>
      <sheetName val="绘图输入工程量汇总表(按构件) - 现浇板"/>
      <sheetName val="绘图输入工程量汇总表(按构件) - 房间"/>
      <sheetName val="绘图输入工程量汇总表(按构件) - 楼地面"/>
      <sheetName val="绘图输入工程量汇总表(按构件) - 踢脚"/>
      <sheetName val="绘图输入工程量汇总表(按构件) - 墙面"/>
      <sheetName val="绘图输入工程量汇总表(按构件) - 天棚"/>
      <sheetName val="绘图输入工程量汇总表(按构件) - 筏板基础"/>
      <sheetName val="绘图输入工程量汇总表(按构件) - 垫层"/>
      <sheetName val="绘图输入工程量汇总表(按构件) - 柱墩"/>
      <sheetName val="绘图输入工程量汇总表(按构件) - 集水坑"/>
      <sheetName val="绘图输入工程量汇总表(按构件) - 建筑面积"/>
      <sheetName val="绘图输入工程量汇总表(按构件) - 平整场地"/>
      <sheetName val="绘图输入工程量汇总表(按构件) - 散水"/>
      <sheetName val="绘图输入工程量汇总表(按构件) - 屋面"/>
      <sheetName val="报表目录"/>
      <sheetName val="业态和产品定义"/>
      <sheetName val="存量物业明细表"/>
      <sheetName val="融资及利息测算表"/>
      <sheetName val="成本明细表"/>
      <sheetName val="开发成本支付现金流量表"/>
      <sheetName val="签约回款及交付明细表"/>
      <sheetName val="销售税金支付现金流量表"/>
      <sheetName val="会计口径利润表"/>
      <sheetName val="结转土地增值税模拟清算表"/>
      <sheetName val="价格管理表"/>
      <sheetName val="费用分类及口径"/>
      <sheetName val="现金流量测算表"/>
      <sheetName val="管理口径利润表"/>
      <sheetName val="预售土地增值税模拟计算表"/>
      <sheetName val="销售费用支付现金流量表"/>
      <sheetName val="管理费用支付现金流量表"/>
      <sheetName val="会计口径分摊原则"/>
      <sheetName val="税务口径分摊原则"/>
      <sheetName val="Hic_150EOffice"/>
      <sheetName val="材料价格"/>
      <sheetName val="工程量A"/>
      <sheetName val="一层·C区"/>
      <sheetName val="CD"/>
      <sheetName val="BQ3-1"/>
      <sheetName val="BQ5.3-1"/>
      <sheetName val="BQ4.1.1至4.1.4"/>
      <sheetName val="计算表"/>
      <sheetName val="03定额库"/>
      <sheetName val="94定额库"/>
      <sheetName val="清单库"/>
      <sheetName val="单价分析表格式"/>
      <sheetName val="1#"/>
      <sheetName val="貨品科目"/>
      <sheetName val="14.桥架"/>
      <sheetName val="T(B)Summary"/>
      <sheetName val="EXRATE"/>
      <sheetName val="土建地上商业部分"/>
      <sheetName val="三号清单之电气工程综合单价分析"/>
      <sheetName val="三号清单之给排水工程综合单价分析"/>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B1-1清单外装修"/>
      <sheetName val="投标价目总计"/>
      <sheetName val="计算稿-3#楼"/>
      <sheetName val="第二章 - 可视对讲系统"/>
      <sheetName val="数据"/>
      <sheetName val="before"/>
      <sheetName val="RA-markate"/>
      <sheetName val="节点（12-2立面）"/>
      <sheetName val="附件二"/>
      <sheetName val="dw list"/>
      <sheetName val="S-Hotel"/>
      <sheetName val="SR6SUM"/>
      <sheetName val="基 础"/>
      <sheetName val="Summary of Cost"/>
      <sheetName val="G单价分析"/>
      <sheetName val="H单价分析"/>
      <sheetName val="N单价分析 "/>
      <sheetName val="C单价分析 "/>
      <sheetName val="一层电梯厅单价分析"/>
      <sheetName val="二层电梯厅单价分析"/>
      <sheetName val="参数"/>
      <sheetName val="A3地块围护结构"/>
      <sheetName val="Combo"/>
      <sheetName val="取费系数"/>
      <sheetName val="92#"/>
      <sheetName val="Fee Rate Summary"/>
      <sheetName val="企业格式单价分析表"/>
      <sheetName val="JOA首頁"/>
      <sheetName val="P1012001"/>
      <sheetName val="合计"/>
      <sheetName val="地库-通风"/>
      <sheetName val="地库-消水"/>
      <sheetName val="高层-消水"/>
      <sheetName val="幼儿园-消水"/>
      <sheetName val="地库-报警"/>
      <sheetName val="高层-报警"/>
      <sheetName val="高层-幼儿园"/>
      <sheetName val="室外-消水"/>
      <sheetName val="投标选用品牌表"/>
      <sheetName val="幼儿园-通风"/>
      <sheetName val="材料品牌要求"/>
      <sheetName val="地下室"/>
      <sheetName val="1栋 (分摊工程量用)"/>
      <sheetName val="1栋"/>
      <sheetName val="2栋"/>
      <sheetName val="3栋"/>
      <sheetName val="4栋"/>
      <sheetName val="室外总图"/>
      <sheetName val="参照表"/>
      <sheetName val="参数表"/>
      <sheetName val="税金缴纳情况"/>
      <sheetName val="土地款预测"/>
      <sheetName val="08.01"/>
      <sheetName val="政府性收费预测"/>
      <sheetName val="46亩(新)"/>
      <sheetName val="基础数据命名表"/>
      <sheetName val="技术指标"/>
      <sheetName val="1-4栋结算清单汇总表"/>
      <sheetName val="昆仑"/>
      <sheetName val="康海"/>
      <sheetName val="朗迪"/>
      <sheetName val="燃气（泳池）"/>
      <sheetName val="新迎顺"/>
      <sheetName val="多次付款动态样表"/>
      <sheetName val="决算书扣款清单样表"/>
      <sheetName val="9栋结算表"/>
      <sheetName val="2#地下室签证"/>
      <sheetName val="三区补充第二次9#楼"/>
      <sheetName val="一区第二次追加"/>
      <sheetName val="钢筋计算表(计算稿)"/>
      <sheetName val="钢筋汇总表"/>
      <sheetName val="箍筋计算器"/>
      <sheetName val="植筋"/>
      <sheetName val="9#"/>
      <sheetName val="一区追加结算"/>
      <sheetName val="2#地下室"/>
      <sheetName val="钢筋计算表(计算稿) (2)"/>
      <sheetName val="苗圃提供"/>
      <sheetName val="招标清单"/>
      <sheetName val="全部清单"/>
      <sheetName val="全周期汇总表 (合并)"/>
      <sheetName val="直接成本汇总表"/>
      <sheetName val="目标成本各版本修订说明"/>
      <sheetName val="总价表"/>
      <sheetName val="电话"/>
      <sheetName val="对讲"/>
      <sheetName val="门禁、一卡通"/>
      <sheetName val="电子围栏"/>
      <sheetName val="差异分析表"/>
      <sheetName val="工程量计算明细"/>
      <sheetName val="配套设施费"/>
      <sheetName val="前期已用费用"/>
      <sheetName val="应收账款汇总表"/>
      <sheetName val="200612"/>
      <sheetName val="200701"/>
      <sheetName val="200702"/>
      <sheetName val="200703"/>
      <sheetName val="200704"/>
      <sheetName val="200705"/>
      <sheetName val="200706"/>
      <sheetName val="200707"/>
      <sheetName val="200708"/>
      <sheetName val="200709"/>
      <sheetName val="200710"/>
      <sheetName val="200711"/>
      <sheetName val="200712"/>
      <sheetName val="2008.1"/>
      <sheetName val="2008.2"/>
      <sheetName val="上年末"/>
      <sheetName val="1月"/>
      <sheetName val="10月"/>
      <sheetName val="11月"/>
      <sheetName val="12月"/>
      <sheetName val="2月"/>
      <sheetName val="3月"/>
      <sheetName val="4月"/>
      <sheetName val="5月"/>
      <sheetName val="6月"/>
      <sheetName val="7月"/>
      <sheetName val="8月"/>
      <sheetName val="9月"/>
      <sheetName val="附4、土地成本构成及支付计划表）"/>
      <sheetName val="JIAKHP"/>
      <sheetName val="单项造价指标"/>
      <sheetName val="工程量指标分析"/>
      <sheetName val="经济技术指标"/>
      <sheetName val="非预拌砂浆"/>
      <sheetName val="评审报告"/>
      <sheetName val="技术方案 "/>
      <sheetName val="一标段钢筋进场明细"/>
      <sheetName val="二标段钢筋进场明细"/>
      <sheetName val="一标段砼加权平均价计算明细"/>
      <sheetName val="一标段商砼调差"/>
      <sheetName val="二标段商砼调差"/>
      <sheetName val="动态回顾"/>
      <sheetName val="动态成本明细"/>
      <sheetName val="合同明细台账"/>
      <sheetName val="合同变更明细台账"/>
      <sheetName val="口径外成本统计"/>
      <sheetName val="金双楠一期-大门"/>
      <sheetName val="金双楠一期1-6#楼"/>
      <sheetName val="金双楠一期瓦屋面"/>
      <sheetName val="标底评审报告"/>
      <sheetName val="1、2、3、5栋塑钢门窗计算表"/>
      <sheetName val="5#7层以上"/>
      <sheetName val="5#7层以下"/>
      <sheetName val="修正说明"/>
      <sheetName val="复核后分色统计"/>
      <sheetName val="复核工程量"/>
      <sheetName val="标准层基础数据(原空调个数有误)"/>
      <sheetName val="2#"/>
      <sheetName val="4# "/>
      <sheetName val="5#"/>
      <sheetName val="7#"/>
      <sheetName val="8#"/>
      <sheetName val="10#"/>
      <sheetName val="11#"/>
      <sheetName val="12#"/>
      <sheetName val="Sheet17"/>
      <sheetName val="pldt"/>
      <sheetName val="编码说明1"/>
      <sheetName val="地下室及基础单列汇总表"/>
      <sheetName val="住宅地块总指标"/>
      <sheetName val="技术指标分析"/>
      <sheetName val="与方案2版比"/>
      <sheetName val="形象进度"/>
      <sheetName val="产值汇总"/>
      <sheetName val="进度产值汇总表"/>
      <sheetName val="土建清单汇总表"/>
      <sheetName val="13#楼土建清单"/>
      <sheetName val="14#楼土建清单"/>
      <sheetName val="15#楼土建清单"/>
      <sheetName val="16#楼土建清单"/>
      <sheetName val="地下室土建清单"/>
      <sheetName val="钢材调差汇总表"/>
      <sheetName val="钢材调差"/>
      <sheetName val="砼调差"/>
      <sheetName val="材料基价表"/>
      <sheetName val="动态成本差异率（公司维度）"/>
      <sheetName val="动态成本差异率一览表（项目维度）5月"/>
      <sheetName val="青城河谷一期"/>
      <sheetName val="青城河谷二期"/>
      <sheetName val="青城河谷三期"/>
      <sheetName val="花满庭二期南区"/>
      <sheetName val="金双楠一期"/>
      <sheetName val="金双楠二期"/>
      <sheetName val="COCO金沙二期"/>
      <sheetName val="COCO金沙三期"/>
      <sheetName val="COCO国际一期"/>
      <sheetName val="COCO国际二期"/>
      <sheetName val="东方天地"/>
      <sheetName val="东方天地学校"/>
      <sheetName val="锦绣香江一期二批次"/>
      <sheetName val="空港国际城七期"/>
      <sheetName val="乐彩城1号地"/>
      <sheetName val="乐彩城2号地"/>
      <sheetName val="乐彩城3号地"/>
      <sheetName val="乐彩城4号地"/>
      <sheetName val="邛崃COCO时代"/>
      <sheetName val="金悦府"/>
      <sheetName val="金悦派"/>
      <sheetName val="金悦城"/>
      <sheetName val="OMVI"/>
      <sheetName val="与11.04日版差异分析"/>
      <sheetName val="与12月31日版差异"/>
      <sheetName val="7月8日版本与11月4日版差异"/>
      <sheetName val="7月8日版与3月20日版差异"/>
      <sheetName val="新版差异分析"/>
      <sheetName val="户内改造费用"/>
      <sheetName val="概算02版工程量框算"/>
      <sheetName val="03版工程量框算"/>
      <sheetName val="3月21日方案量框算"/>
      <sheetName val="建造指标"/>
      <sheetName val="外墙石材"/>
      <sheetName val="外墙涂料"/>
      <sheetName val="外墙保温"/>
      <sheetName val="瓦屋面"/>
      <sheetName val="断热桥铝合金门窗"/>
      <sheetName val="地弹门"/>
      <sheetName val="轻钢雨棚"/>
      <sheetName val="外墙GRC线条"/>
      <sheetName val="材料明细表"/>
      <sheetName val="主要材料损耗表"/>
      <sheetName val="建筑指标表（原方案版）"/>
      <sheetName val="民用项目指标4.19"/>
      <sheetName val="差异分析表 (COCO时代拿地版与方案版)"/>
      <sheetName val="差异分析表 (COCO时代策划版与方案版) "/>
      <sheetName val="差异分析表 (弹子石与彩云府)"/>
      <sheetName val="面积差异分析表"/>
      <sheetName val="全周期汇总表（按可售面积）"/>
      <sheetName val="差异分析表 (C地块调整与原方案版) "/>
      <sheetName val="差异分析表-"/>
      <sheetName val="全周期汇总表 (按规划面积)"/>
      <sheetName val="建安工程费（ALL)"/>
      <sheetName val="建安工程费（临街商业）"/>
      <sheetName val="建安工程费（独栋商业）"/>
      <sheetName val="建安工程费（LOFT）"/>
      <sheetName val="附2、成本预算 (重庆蓝光·COCO时代项目-010）"/>
      <sheetName val="户型配比"/>
      <sheetName val="动态成本汇总表（B地块）"/>
      <sheetName val="动态明细"/>
      <sheetName val="材料调差汇总"/>
      <sheetName val="全周期汇总表每季度报送"/>
      <sheetName val="本次动态口径外说明"/>
      <sheetName val="COCO时代目标成本(全周期）"/>
      <sheetName val="COCO时代B目标成本(全周期）"/>
      <sheetName val="硬景工程"/>
      <sheetName val="水电安装"/>
      <sheetName val="软景工程"/>
      <sheetName val="分层面积表"/>
      <sheetName val="商业地块总指标"/>
      <sheetName val="学校指标"/>
      <sheetName val="小区绿地指标"/>
      <sheetName val="销售财务日报汇总②"/>
      <sheetName val="一览明细"/>
      <sheetName val="15年1月开发成本"/>
      <sheetName val="14年12月开发成本"/>
      <sheetName val="海悦城优化落地跟踪"/>
      <sheetName val="填写说明"/>
      <sheetName val="1-合同台账"/>
      <sheetName val="2-基础台帐"/>
      <sheetName val="（一单一结）"/>
      <sheetName val="签订互扣"/>
      <sheetName val="3-标底台账"/>
      <sheetName val="4-收方管理台账 (2)"/>
      <sheetName val="收方台帐（具有台帐编号）"/>
      <sheetName val="4-收方管理台账 (3)"/>
      <sheetName val="4-收方管理台账"/>
      <sheetName val="5-综合认价台账"/>
      <sheetName val="6-结算台账"/>
      <sheetName val="7-超目标成本台账"/>
      <sheetName val="8-预警台帐"/>
      <sheetName val="9-成本优化统计表"/>
      <sheetName val="10-无效成本统计表"/>
      <sheetName val="11-合同总价形成动态跟踪表"/>
      <sheetName val="未完成非标业务"/>
      <sheetName val="已完成非标业务"/>
      <sheetName val="营销合同"/>
      <sheetName val="8.1-动态跟踪表汇总"/>
      <sheetName val="01号都江堰建工"/>
      <sheetName val="02号海韵天成"/>
      <sheetName val="03号明珠电力"/>
      <sheetName val="06号创域艺术"/>
      <sheetName val="11号京都君益"/>
      <sheetName val="12号四川雅典"/>
      <sheetName val="14号郑树芬室内设计"/>
      <sheetName val="16号华宇建筑设计"/>
      <sheetName val="19号重庆联盛监理"/>
      <sheetName val="20号四川鸿翔"/>
      <sheetName val="26号皇家壹号"/>
      <sheetName val="30号纳森景观"/>
      <sheetName val="032万安"/>
      <sheetName val="五交化"/>
      <sheetName val="39号、40号雅典一标段"/>
      <sheetName val="42成都浦兴商贸"/>
      <sheetName val="纳森俱乐部景观"/>
      <sheetName val="非合同-灯具"/>
      <sheetName val="非合同-负控终端"/>
      <sheetName val="非合同-6月水费"/>
      <sheetName val="47号佩尔西设计"/>
      <sheetName val="048万安"/>
      <sheetName val="50创域艺术E1-E6精装设计"/>
      <sheetName val="054万安"/>
      <sheetName val="累计变更台帐"/>
      <sheetName val="单次变更费用表"/>
      <sheetName val="单次变更工程量表"/>
      <sheetName val="差异分析说明"/>
      <sheetName val="评审报告 "/>
      <sheetName val="模板综合单价"/>
      <sheetName val="工程量明细"/>
      <sheetName val="调差材料材料基价表"/>
      <sheetName val="材料价格确认表"/>
      <sheetName val="龙门吊、吊车"/>
      <sheetName val="临时设施费"/>
      <sheetName val="施工进度计划（140424提供）"/>
      <sheetName val="劳务工单价"/>
      <sheetName val="编码说明 "/>
      <sheetName val="与邛崃对比 (2)"/>
      <sheetName val="项目特殊成本"/>
      <sheetName val="成本优化表"/>
      <sheetName val="优化与方案差异"/>
      <sheetName val="各职能优化任务书 (2)"/>
      <sheetName val="优化比例"/>
      <sheetName val="成本指标 "/>
      <sheetName val="项目特殊成本 (2)"/>
      <sheetName val="各职能优化任务书"/>
      <sheetName val="与邛崃对比"/>
      <sheetName val="A03.05差异"/>
      <sheetName val="A02.04差异 "/>
      <sheetName val="版本修订说明"/>
      <sheetName val="现金流"/>
      <sheetName val="配置标准20131212"/>
      <sheetName val="各业态建面统计（暂定）"/>
      <sheetName val="项目对比"/>
      <sheetName val="填报流程说明"/>
      <sheetName val="成本编制指引"/>
      <sheetName val="表1 项目规划指标及收入计划"/>
      <sheetName val="表2 项目总目标成本表"/>
      <sheetName val="方案版合约规划"/>
      <sheetName val="表3 土地增值税表"/>
      <sheetName val="表4 增值税表"/>
      <sheetName val="表5 总投资计划及利润"/>
      <sheetName val="表6 分业态综合成本"/>
      <sheetName val="表7 分业态建安成本"/>
      <sheetName val="表8 成本公摊汇总表"/>
      <sheetName val="销售预测表"/>
      <sheetName val="成本付款表"/>
      <sheetName val="成就共享测算-周期"/>
      <sheetName val="成就共享测算-首年"/>
      <sheetName val="现金流-季"/>
      <sheetName val="现金流-年"/>
      <sheetName val="土地敏感性分析"/>
      <sheetName val="成本科目释义v2"/>
      <sheetName val="方案版目标成本审批表单 "/>
      <sheetName val="附件1 成本策划及责任成本落实"/>
      <sheetName val="附件2 建造标准及结构指标"/>
      <sheetName val="附件3 规划指标"/>
      <sheetName val="附件4 目标成本差异对比（方案版与投资版）"/>
      <sheetName val="附件5 目标成本差异对比（方案版与策划版）"/>
      <sheetName val="附件6 责任成本"/>
      <sheetName val="各截面长度"/>
      <sheetName val="H88清单编制"/>
      <sheetName val="25单位工程人材机汇总表"/>
      <sheetName val="25单位工程人材机汇总表2"/>
      <sheetName val="B3#楼措施汇总"/>
      <sheetName val="地面工程"/>
      <sheetName val="天棚工程"/>
      <sheetName val="雨水管网"/>
      <sheetName val="污水管网 "/>
      <sheetName val="块料名称"/>
      <sheetName val="板房区目标成本"/>
      <sheetName val="（附表4-1）工程任务书1"/>
      <sheetName val="工程材料"/>
      <sheetName val="资料"/>
      <sheetName val="非机动车道、车道"/>
      <sheetName val="分部分项工程量清单计价表"/>
      <sheetName val="WWMSSKZN"/>
      <sheetName val="建筑面积及脚手架"/>
      <sheetName val="铺贴砂浆分析表"/>
      <sheetName val="装饰部分"/>
      <sheetName val="J82A精"/>
      <sheetName val="N902豪"/>
      <sheetName val="弱电"/>
      <sheetName val="强电过路砼保护管 "/>
      <sheetName val="真石漆 （对数）"/>
      <sheetName val="单位汇总表"/>
      <sheetName val="A8独立基础 "/>
      <sheetName val="人行道"/>
      <sheetName val="一层柱砼C40"/>
      <sheetName val="清单封面"/>
      <sheetName val="计算表1"/>
      <sheetName val="详图"/>
      <sheetName val="总工程量计算"/>
      <sheetName val="打管桩"/>
      <sheetName val="压管桩"/>
      <sheetName val="砼灌注桩"/>
      <sheetName val="钻孔桩"/>
      <sheetName val="条形基础"/>
      <sheetName val="基梁"/>
      <sheetName val="梁、墙 (03,06)"/>
      <sheetName val="梁、墙(01)"/>
      <sheetName val="阳台雨蓬、挑檐天沟、栏板反檐"/>
      <sheetName val="门窗种类"/>
      <sheetName val="定型井"/>
      <sheetName val="分项汇总"/>
      <sheetName val="分部汇总"/>
      <sheetName val="计算式"/>
      <sheetName val="辅助功能"/>
      <sheetName val="分析"/>
      <sheetName val="周会"/>
      <sheetName val="开盘计划"/>
      <sheetName val="主体计划"/>
      <sheetName val="主体实际"/>
      <sheetName val="主体差异"/>
      <sheetName val="原始"/>
      <sheetName val="2003年3季度"/>
      <sheetName val="2003年4季度"/>
      <sheetName val="2004年2季度"/>
      <sheetName val="汇总表及手算计算格式 (2)"/>
      <sheetName val="建筑面积  "/>
      <sheetName val="　桩(根据桩纪录计算)"/>
      <sheetName val="　桩(根据桩纪录结合图纸计算) "/>
      <sheetName val="基础梁 "/>
      <sheetName val="三桩承台"/>
      <sheetName val="桩承台"/>
      <sheetName val="零星砼,砌体"/>
      <sheetName val="地下室防水计算式"/>
      <sheetName val="汇总表及手算计算格式"/>
      <sheetName val="结算封面"/>
      <sheetName val="结算造价汇总表"/>
      <sheetName val="结算书计价清单"/>
      <sheetName val="争议部分项目"/>
      <sheetName val="签证单明细汇总"/>
      <sheetName val="甲供材领用量 "/>
      <sheetName val="土建甲供材"/>
      <sheetName val="安装甲供材"/>
      <sheetName val="甲供材汇总"/>
      <sheetName val="总包管理费"/>
      <sheetName val="扣款索赔明细表"/>
      <sheetName val="材料调差（钢筋）"/>
      <sheetName val="材料调差（砼）"/>
      <sheetName val="材料调差表（面砖）"/>
      <sheetName val="材料供货明细表"/>
      <sheetName val="总包工程造价对比分析"/>
      <sheetName val="景观工程造价分析"/>
      <sheetName val="基础工程造价分析"/>
      <sheetName val="大堂、电梯厅、走道造价分析"/>
      <sheetName val="样板房造价分析"/>
      <sheetName val="结算注意事项完成登记表 "/>
      <sheetName val="编制说明（0#）"/>
      <sheetName val="汇总表(1#)"/>
      <sheetName val="措施费及规费(2#)"/>
      <sheetName val="土建装饰清单计价表(3#) "/>
      <sheetName val="土建装饰清单单价表(4#)"/>
      <sheetName val="安装清单计价表(5#)"/>
      <sheetName val="安装清单单价表(7#)"/>
      <sheetName val="室外排水清单计价表(6#)"/>
      <sheetName val="零星签证项目（8#）"/>
      <sheetName val="人工材料机械设备单价表（9#）"/>
      <sheetName val="甲定乙供材料表（10#）"/>
      <sheetName val="土建计价说明（11＃)"/>
      <sheetName val="钢筋分类明细"/>
      <sheetName val="砼分类明细"/>
      <sheetName val="技术"/>
      <sheetName val="经济"/>
      <sheetName val="经济分标段"/>
      <sheetName val="指标说明"/>
      <sheetName val="项目概况表"/>
      <sheetName val="规划指标明细表"/>
      <sheetName val="财务测算汇总表"/>
      <sheetName val="财务测算明细表"/>
      <sheetName val="目标成本（建安）汇总表"/>
      <sheetName val="目标成本（建安）汇总明细表"/>
      <sheetName val="建安成本对比分析表"/>
      <sheetName val="全期分摊配套原则明细表"/>
      <sheetName val="超高层50F（可售）"/>
      <sheetName val="临街商铺（可售）"/>
      <sheetName val="超高层50F （回迁）"/>
      <sheetName val="临街商铺 （回迁）"/>
      <sheetName val="配套会所"/>
      <sheetName val="配套幼儿园"/>
      <sheetName val="配套地下室车位"/>
      <sheetName val="超高档、高档对比"/>
      <sheetName val="含量指标"/>
      <sheetName val="景观指标"/>
      <sheetName val="1栋D户型"/>
      <sheetName val="1栋F户型"/>
      <sheetName val="4栋A户型"/>
      <sheetName val="4栋C户型"/>
      <sheetName val="1栋A首层住宅大堂"/>
      <sheetName val="1栋B首层住宅大堂"/>
      <sheetName val="2栋A首层住宅大堂"/>
      <sheetName val="3栋、4栋首层住宅大堂"/>
      <sheetName val="5栋首层住宅大堂"/>
      <sheetName val="土建"/>
      <sheetName val="工程量简表"/>
      <sheetName val="汇总清单"/>
      <sheetName val="已确定合同单价"/>
      <sheetName val="在施"/>
      <sheetName val="结算跟踪 (按照项目负责人划分年度任务)2016.02.27"/>
      <sheetName val="Macro5"/>
      <sheetName val="核对表-经营指标"/>
      <sheetName val="核对表-费用"/>
      <sheetName val="经营指标汇总表"/>
      <sheetName val="经营收支表"/>
      <sheetName val="经营利润表"/>
      <sheetName val="经营现金流表"/>
      <sheetName val="运营效率指标表"/>
      <sheetName val="中标项目明细表"/>
      <sheetName val="现金流预算汇总表"/>
      <sheetName val="毛利明细表"/>
      <sheetName val="合同应收款明细表"/>
      <sheetName val="结算明细表"/>
      <sheetName val="变更明细表"/>
      <sheetName val="工程损耗明细表"/>
      <sheetName val="劳务索赔明细表"/>
      <sheetName val="甲供甲指明细表"/>
      <sheetName val="劳务单价明细表"/>
      <sheetName val="费用分析表"/>
      <sheetName val="人效分析"/>
      <sheetName val="人效报表"/>
      <sheetName val="车辆价值计算表"/>
      <sheetName val="提足折旧"/>
      <sheetName val="其他应付款"/>
      <sheetName val="燃动"/>
      <sheetName val="材料明晰汇总"/>
      <sheetName val="T清单"/>
      <sheetName val="T报价明细表"/>
      <sheetName val="T含量表"/>
      <sheetName val="T工程量"/>
      <sheetName val="含量表A"/>
      <sheetName val="工程量对比汇总表 "/>
      <sheetName val="界面"/>
      <sheetName val="审前BS"/>
      <sheetName val="审前IN"/>
      <sheetName val="审前CF"/>
      <sheetName val="审前SE"/>
      <sheetName val="CF核对"/>
      <sheetName val="AJE"/>
      <sheetName val="RJE&amp;AJE CF"/>
      <sheetName val="TB BS"/>
      <sheetName val="TB IN&amp;CF&amp;SE"/>
      <sheetName val="审定数据"/>
      <sheetName val="审定BS"/>
      <sheetName val="审定CF"/>
      <sheetName val="审定SE"/>
      <sheetName val="审定减值"/>
      <sheetName val="汇率计算"/>
      <sheetName val="本期科目余额表"/>
      <sheetName val="资过表"/>
      <sheetName val="利过表"/>
      <sheetName val="利分表"/>
      <sheetName val="资产减值损失"/>
      <sheetName val="关联交易余额核对表 "/>
      <sheetName val="8月印度公司内部往来明细表"/>
      <sheetName val="内部往来明细表（调整汇兑损益7月参考表）"/>
      <sheetName val="其他应收款审定表"/>
      <sheetName val="坏账准备计算"/>
      <sheetName val="企业函证"/>
      <sheetName val="明细报总部"/>
      <sheetName val="Profile"/>
      <sheetName val="支票"/>
      <sheetName val="资金总表报总部"/>
      <sheetName val="阿联酋汇丰银行"/>
      <sheetName val="ADNOC离岸"/>
      <sheetName val="UAE渣打"/>
      <sheetName val="UAE渣打美金"/>
      <sheetName val="UAE,NBAD-阿联酋"/>
      <sheetName val="UAE工行-阿联酋"/>
      <sheetName val="阿布扎比工行境外账户（美元）"/>
      <sheetName val="阿布扎比工行境外户"/>
      <sheetName val="UAE现金"/>
      <sheetName val="沙特利雅得银行SAR"/>
      <sheetName val="沙特汇丰SAR"/>
      <sheetName val="沙特汇丰USD"/>
      <sheetName val="沙特现金 SAR"/>
      <sheetName val="沙特现金USD"/>
      <sheetName val="卡塔尔 多哈银行"/>
      <sheetName val="卡塔尔现金"/>
      <sheetName val="科威特 现金"/>
      <sheetName val="科威特汇丰KWD"/>
      <sheetName val="科威特美金"/>
      <sheetName val="回款-合同币-不打印"/>
      <sheetName val="欠款-不打印"/>
      <sheetName val="合并资产负债表 "/>
      <sheetName val="合并利润累计"/>
      <sheetName val="BoatTMP"/>
      <sheetName val="固定资产折旧测试"/>
      <sheetName val="2000年信托利润表汇总"/>
      <sheetName val="IBASE"/>
      <sheetName val="53230"/>
      <sheetName val="Repayment Summary"/>
      <sheetName val="98-200006"/>
      <sheetName val="YS02-02"/>
      <sheetName val="其他应付单位"/>
      <sheetName val="2002年关联方余额及交易"/>
      <sheetName val="PIT"/>
      <sheetName val="表5_7应交税费"/>
      <sheetName val="新的工作表"/>
      <sheetName val="新的工作表2"/>
      <sheetName val="新的工作表3"/>
      <sheetName val="新的工作表4"/>
      <sheetName val="费用明细表2014.09.27"/>
      <sheetName val="项目费用明细"/>
      <sheetName val="360Qex"/>
      <sheetName val="2.3月完成产值"/>
      <sheetName val="已竣未结"/>
      <sheetName val="11.24收款"/>
      <sheetName val="10月基础表"/>
      <sheetName val="1、年度预算与上年实际对比表-分系统（不填）"/>
      <sheetName val="2、年度预算与上年实际对比表-分费用类型"/>
      <sheetName val="3、2014年度费用预算与上年实际对比表-分部门"/>
      <sheetName val="4、费用预算明细表"/>
      <sheetName val="5、上年费用汇总表（分系统）"/>
      <sheetName val="6、上年费用明细表（14年实际）"/>
      <sheetName val="7、部门费用预算表"/>
      <sheetName val="附表1 预算科目分解表"/>
      <sheetName val="附表2 预算科目解释"/>
      <sheetName val="具体分析"/>
      <sheetName val="清单汇总表26"/>
      <sheetName val="清单1地上结构26"/>
      <sheetName val="清单2地上建筑26"/>
      <sheetName val="清单3电气26"/>
      <sheetName val="清单4给水26"/>
      <sheetName val="清单5排水26"/>
      <sheetName val="清单6采暖26"/>
      <sheetName val="清单7通风26"/>
      <sheetName val="清单8措施费26"/>
      <sheetName val="清单汇总表车库"/>
      <sheetName val="车库清单ck"/>
      <sheetName val="清单2措施费ck"/>
      <sheetName val="±0.00以下"/>
      <sheetName val="fj1点工及综合费率"/>
      <sheetName val="fj3主要材料表"/>
      <sheetName val="f4发包人供应"/>
      <sheetName val="f5发包人限定"/>
      <sheetName val="优化说明"/>
      <sheetName val="塔楼 "/>
      <sheetName val="裙楼"/>
      <sheetName val="项目管理表"/>
      <sheetName val="管理表11(初)"/>
      <sheetName val="嘉里塔楼工程量"/>
      <sheetName val="总表（不打印）"/>
      <sheetName val="单价分析"/>
      <sheetName val="List price"/>
      <sheetName val="详细材料汇总表"/>
      <sheetName val="材料费汇总表"/>
      <sheetName val="单元面积"/>
      <sheetName val="工程量计算式2#楼"/>
      <sheetName val="CLS"/>
      <sheetName val="买卖项目工程量清单"/>
      <sheetName val="页码引用"/>
      <sheetName val="工程量清单表"/>
      <sheetName val="成本汇总表"/>
      <sheetName val="10、裙楼框架铝合金通风百叶"/>
      <sheetName val="日记帐"/>
      <sheetName val="安装费拆分"/>
      <sheetName val="汇总透视"/>
      <sheetName val="项目明细"/>
      <sheetName val="透视"/>
      <sheetName val="分配明细"/>
      <sheetName val="按大区汇总"/>
      <sheetName val="校验分配比例"/>
      <sheetName val="个人汇总(透视)"/>
      <sheetName val="个人汇总(数值)"/>
      <sheetName val="计税区间"/>
      <sheetName val="计税测算"/>
      <sheetName val="项目月度现金流预算汇总表"/>
      <sheetName val="项目回款预算明细表"/>
      <sheetName val="材料用款预算明细"/>
      <sheetName val="材料付款方式预算表"/>
      <sheetName val="项目劳务预算明细表"/>
      <sheetName val="项目外协预算明细表"/>
      <sheetName val="项目其他用款预算明细表"/>
      <sheetName val="项目绩效考核表"/>
      <sheetName val="项目绩效考核分配明细表"/>
      <sheetName val="4、变更明细表"/>
      <sheetName val="5、已发生甲指甲供"/>
      <sheetName val="6、结算明细表"/>
      <sheetName val="7、工程损耗明细表"/>
      <sheetName val="变更统计"/>
      <sheetName val="损耗明细"/>
      <sheetName val="损耗汇总表"/>
      <sheetName val="吊篮"/>
      <sheetName val="责任认定表"/>
      <sheetName val="江湾城商务策划一期"/>
      <sheetName val="1成本汇总 "/>
      <sheetName val="2成本跟踪表"/>
      <sheetName val="3限额汇总"/>
      <sheetName val="4.1设计协调费"/>
      <sheetName val="4.2设计限额"/>
      <sheetName val="5采购限额"/>
      <sheetName val="6施工限额"/>
      <sheetName val="6.1施工明细"/>
      <sheetName val="6.2措施费明细"/>
      <sheetName val="7生产限额"/>
      <sheetName val="7.1生产明细"/>
      <sheetName val="8工程量对比表"/>
      <sheetName val="加权含量"/>
      <sheetName val="住宅01、07、08含量"/>
      <sheetName val="商业01、02材料含量"/>
      <sheetName val="月利润走势"/>
      <sheetName val="商业01工程量"/>
      <sheetName val="商业01工程量汇总"/>
      <sheetName val="商业02工程量"/>
      <sheetName val="商业02工程量汇总"/>
      <sheetName val="住宅01工程量"/>
      <sheetName val="住宅01工程量汇总"/>
      <sheetName val="住宅07、08工程量"/>
      <sheetName val="住宅07、08工程量汇总表"/>
      <sheetName val="Wait"/>
      <sheetName val="Info Sheet"/>
      <sheetName val="Database"/>
      <sheetName val="History"/>
      <sheetName val="JCT80"/>
      <sheetName val="Statement"/>
      <sheetName val="IFC84"/>
      <sheetName val="ManCont"/>
      <sheetName val="DesignBuild"/>
      <sheetName val="Info Dialog"/>
      <sheetName val="Val Details"/>
      <sheetName val="Val Figures"/>
      <sheetName val="ValsEntered"/>
      <sheetName val="EditSubs"/>
      <sheetName val="Defaults"/>
      <sheetName val="General Entry"/>
      <sheetName val="Data Entry"/>
      <sheetName val="Extract Data"/>
      <sheetName val="Navigation"/>
      <sheetName val="EditValuation"/>
      <sheetName val="Reconcile"/>
      <sheetName val="Printing"/>
      <sheetName val="总价（成本）"/>
      <sheetName val="措施项目"/>
      <sheetName val="成本单价表"/>
      <sheetName val="成本单价明细 "/>
      <sheetName val="利润分析表"/>
      <sheetName val="1、中标明细表"/>
      <sheetName val="2、预计发生甲指甲供表"/>
      <sheetName val="费用大类对应关系表-不在SAP体现"/>
      <sheetName val="项目汇总清单"/>
      <sheetName val="项目经营利润表"/>
      <sheetName val="项目成本汇总明细表"/>
      <sheetName val="1-材料费"/>
      <sheetName val="2-制造费"/>
      <sheetName val="3-运输费"/>
      <sheetName val="4-外协分包费"/>
      <sheetName val="5-劳务费"/>
      <sheetName val="6-劳务关联费"/>
      <sheetName val="7-措施费"/>
      <sheetName val="8-现场管理费"/>
      <sheetName val="9-总包配合费"/>
      <sheetName val="10-试验费"/>
      <sheetName val="11-其他费"/>
      <sheetName val="12-售前销售费用及大额费用"/>
      <sheetName val="13-项目部费用"/>
      <sheetName val="14-施工设计费"/>
      <sheetName val="15-财务费用（利息）"/>
      <sheetName val="16-废料净收入"/>
      <sheetName val="cert-me"/>
      <sheetName val="summary-me"/>
      <sheetName val="Accum_Total-me"/>
      <sheetName val="cover-out"/>
      <sheetName val="cover-payment"/>
      <sheetName val="Preliminaries"/>
      <sheetName val="AC"/>
      <sheetName val="PD"/>
      <sheetName val="背景"/>
      <sheetName val="B1SUM"/>
      <sheetName val="B3"/>
      <sheetName val="B3SUM"/>
      <sheetName val="G2"/>
      <sheetName val="H1H3"/>
      <sheetName val="电气图纸目录"/>
      <sheetName val="暖通图纸目录"/>
      <sheetName val="疑问卷"/>
      <sheetName val="Ⅲ标段"/>
      <sheetName val="BQ3.1"/>
      <sheetName val="给排水系统追加项目（3.1）"/>
      <sheetName val="BQ3.2 "/>
      <sheetName val="电气系统追加项目(3.2)"/>
      <sheetName val="BQ3SUM  "/>
      <sheetName val="计日工及参考单价表"/>
      <sheetName val="主要材料设备选择一览表"/>
      <sheetName val="圖表"/>
      <sheetName val="目錄"/>
      <sheetName val="COOLER"/>
      <sheetName val="FAN."/>
      <sheetName val="前置"/>
      <sheetName val="塞銅."/>
      <sheetName val="焊接."/>
      <sheetName val="H.S."/>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主要材料设备选择一览表 (2)"/>
      <sheetName val="精装修工程"/>
      <sheetName val="Budget"/>
      <sheetName val="C"/>
      <sheetName val="D"/>
      <sheetName val="GuestRm"/>
      <sheetName val="F"/>
      <sheetName val="G"/>
      <sheetName val="H"/>
      <sheetName val="J"/>
      <sheetName val="M"/>
      <sheetName val="K-L,N-R"/>
      <sheetName val="HEOS"/>
      <sheetName val="Tax"/>
      <sheetName val="RoomMix"/>
      <sheetName val="Breakdown"/>
      <sheetName val="Distr. of Unit Type"/>
      <sheetName val="Distr. of Trade (by Area)"/>
      <sheetName val="Distr. of Trade (by No.)"/>
      <sheetName val="Category"/>
      <sheetName val="evaluate工程量"/>
      <sheetName val="商务策划（首版）"/>
      <sheetName val="策划利润来源分析"/>
      <sheetName val="材料限额表"/>
      <sheetName val="运输费汇总"/>
      <sheetName val="劳务费汇总"/>
      <sheetName val="加工费汇总"/>
      <sheetName val="合价"/>
      <sheetName val="单价 (2)"/>
      <sheetName val="201-1"/>
      <sheetName val="201-2"/>
      <sheetName val="201-3"/>
      <sheetName val="201-4"/>
      <sheetName val="301-1"/>
      <sheetName val="301-2"/>
      <sheetName val="301-3"/>
      <sheetName val="301-4"/>
      <sheetName val="301-5"/>
      <sheetName val="301-6"/>
      <sheetName val="301-7"/>
      <sheetName val="301-8"/>
      <sheetName val="301-9"/>
      <sheetName val="301-10"/>
      <sheetName val="302-1"/>
      <sheetName val="302-2"/>
      <sheetName val="302-3"/>
      <sheetName val="401-1"/>
      <sheetName val="401-2"/>
      <sheetName val="402-1"/>
      <sheetName val="402-2"/>
      <sheetName val="501-1"/>
      <sheetName val="502-1"/>
      <sheetName val="503-1"/>
      <sheetName val="503-2"/>
      <sheetName val="503-3"/>
      <sheetName val="503-4"/>
      <sheetName val="601-1"/>
      <sheetName val="601-2"/>
      <sheetName val="601-3"/>
      <sheetName val="601-4"/>
      <sheetName val="601-5"/>
      <sheetName val="602-1 "/>
      <sheetName val="其它项目清单（10）"/>
      <sheetName val="Communs &amp; coefficients"/>
      <sheetName val="总说明"/>
      <sheetName val="计算规则说明"/>
      <sheetName val="投标报价汇总表 "/>
      <sheetName val="分部分项工程量清单(招标人提供部分)"/>
      <sheetName val="0-新成本组成"/>
      <sheetName val="分部分项工程量清单(自算部分) "/>
      <sheetName val="制造加工费"/>
      <sheetName val="分部分项工程量清单（投标人自复核增减部分）"/>
      <sheetName val="裙楼工程量"/>
      <sheetName val="塔楼工程量"/>
      <sheetName val="屋顶钢结构"/>
      <sheetName val="月度汇总"/>
      <sheetName val="季度清欠会议资料"/>
      <sheetName val="附件8-（在施 收尾 验收未上报 正在结算中跟踪表）"/>
      <sheetName val="附件9-（已结算工程跟踪表）"/>
      <sheetName val="填写样板 "/>
      <sheetName val="B1-1清单内装修"/>
      <sheetName val="B1-3清单内装修"/>
      <sheetName val="B1-3清单外装修"/>
      <sheetName val="B1-4清单内装修"/>
      <sheetName val="B1-4清单外装修"/>
      <sheetName val="B1-1清单内安装"/>
      <sheetName val="B1-1清单外安装 "/>
      <sheetName val="B1-3清单内安装"/>
      <sheetName val="B1-3清单外安装 "/>
      <sheetName val="B1-4清单内安装"/>
      <sheetName val="B1-4清单外安装"/>
      <sheetName val="措施费报价"/>
      <sheetName val="基本措施费1"/>
      <sheetName val="II标段汇总表"/>
      <sheetName val="基本措施费"/>
      <sheetName val="I标汇总表"/>
      <sheetName val="报价细目表"/>
      <sheetName val="材料报价表"/>
      <sheetName val="装饰工程1.1"/>
      <sheetName val="安装工程1.2"/>
      <sheetName val="WD-02实木复合地板"/>
      <sheetName val="ST-01石材地面门槛"/>
      <sheetName val="ST-02石材地面走线（20mm宽）"/>
      <sheetName val="ST-02石材地面走线（60mm宽）"/>
      <sheetName val="ST-03石材地面走线（60mm宽）"/>
      <sheetName val="ST-03石材地面走线（20mm宽）"/>
      <sheetName val="ST-01石材窗台板"/>
      <sheetName val="ST-01石材置物搁板"/>
      <sheetName val="ST-01大理石台面"/>
      <sheetName val="ST-01大理石顶板"/>
      <sheetName val="ST-01玻璃隔断挡水条"/>
      <sheetName val="ST-01大理石封板"/>
      <sheetName val=" ST-01大理石线条（JX-07  )"/>
      <sheetName val="地砖斜拼地面（CT-01，CT-02）"/>
      <sheetName val="CT-01地砖地面"/>
      <sheetName val="CT-04地砖地面"/>
      <sheetName val="CT-01防滑砖地面"/>
      <sheetName val="CT-04防滑砖地面"/>
      <sheetName val="CT-04墙砖踢脚线（100mm高）"/>
      <sheetName val="CT-01墙砖墙面"/>
      <sheetName val="CT-03墙砖墙面"/>
      <sheetName val="墙地面防水（JS防水）"/>
      <sheetName val="墙地面防水（JS防水、细石混凝土找平）"/>
      <sheetName val="管道井粉刷"/>
      <sheetName val="PT-01天棚原顶乳胶漆"/>
      <sheetName val="PT-01天棚原顶薄层灰泥乳胶漆"/>
      <sheetName val="PT-01天棚吊顶（平面）"/>
      <sheetName val="PT-01天棚吊顶（立面）"/>
      <sheetName val="PT-02天棚原顶防潮乳胶漆"/>
      <sheetName val="PT-02天棚吊顶"/>
      <sheetName val="AL-01铝扣板吊顶"/>
      <sheetName val="JX-01石膏线条"/>
      <sheetName val="JX-01a石膏线条"/>
      <sheetName val="JX-01b石膏线条"/>
      <sheetName val="JX-02石膏线条"/>
      <sheetName val="JX-06石膏线条（防潮）"/>
      <sheetName val="JX-04木饰面踢脚线"/>
      <sheetName val="JX-03木饰面门线条（L型）"/>
      <sheetName val="JX-03木饰面门线条（U型）"/>
      <sheetName val="JX-03木线条"/>
      <sheetName val="JX-05木线条"/>
      <sheetName val="ABS空调风口"/>
      <sheetName val="WD-01木饰面"/>
      <sheetName val="WP-01墙纸"/>
      <sheetName val="WP-01a墙纸"/>
      <sheetName val="WP-02墙纸"/>
      <sheetName val="WP-02a墙纸"/>
      <sheetName val="WP-03墙纸"/>
      <sheetName val="WP-04墙纸"/>
      <sheetName val="UPH硬包"/>
      <sheetName val="GL-01镜面玻璃"/>
      <sheetName val="WD-01厨房移门"/>
      <sheetName val="WD-01木饰面门扇"/>
      <sheetName val="WD-01台盆柜体（1180）"/>
      <sheetName val="轻质砌块隔墙（管道井砌筑）"/>
      <sheetName val="电热毛巾架（主材甲供）"/>
      <sheetName val="厕纸架（主材甲供）"/>
      <sheetName val="GL-02玻璃隔断"/>
      <sheetName val="洗脸盆（主材甲供）"/>
      <sheetName val="阳台台盆（主材甲供）"/>
      <sheetName val="坐便器（主材甲供）"/>
      <sheetName val="热水器"/>
      <sheetName val="淋浴器（主材甲供）"/>
      <sheetName val="浴缸"/>
      <sheetName val="洗衣机龙头（主材甲供）"/>
      <sheetName val="地漏"/>
      <sheetName val="洗衣机地漏"/>
      <sheetName val="PP-R冷水管De32"/>
      <sheetName val="PP-R冷水管De25"/>
      <sheetName val="PP-R冷水管De20"/>
      <sheetName val="PP-R热水管De25"/>
      <sheetName val="防露保温"/>
      <sheetName val="热水管保温"/>
      <sheetName val="二二眼插座"/>
      <sheetName val="五孔插座"/>
      <sheetName val="防水二三级插座"/>
      <sheetName val="单项三级插座"/>
      <sheetName val="单相三级带USB接口插座"/>
      <sheetName val="单联开关"/>
      <sheetName val="单联双控开关"/>
      <sheetName val="双联双控开关"/>
      <sheetName val="三联单控开关"/>
      <sheetName val="单联信息插口"/>
      <sheetName val="双联信息插口"/>
      <sheetName val="浴霸开关"/>
      <sheetName val="吸顶灯"/>
      <sheetName val="嵌入式筒灯"/>
      <sheetName val="高效筒灯"/>
      <sheetName val="防雾筒灯"/>
      <sheetName val="柜底灯"/>
      <sheetName val="射灯"/>
      <sheetName val="荧光灯带"/>
      <sheetName val="装饰吊灯"/>
      <sheetName val="HTVV电气配线"/>
      <sheetName val="UTP电气配线"/>
      <sheetName val="BV-2.5电气配线"/>
      <sheetName val="BV-4电气配线"/>
      <sheetName val="BV-6电气配线"/>
      <sheetName val="天花包梁"/>
      <sheetName val="单项二三眼带开关插座"/>
      <sheetName val="双联单控开关"/>
      <sheetName val="浴霸"/>
      <sheetName val="主材材料表"/>
      <sheetName val="II-2 "/>
      <sheetName val="Z8"/>
      <sheetName val="Z2"/>
      <sheetName val="Z1"/>
      <sheetName val="单价偏高"/>
      <sheetName val="单价分析表1"/>
      <sheetName val="129"/>
      <sheetName val="162"/>
      <sheetName val="163"/>
      <sheetName val="169"/>
      <sheetName val="210"/>
      <sheetName val="报价以此填写"/>
      <sheetName val="S2.1"/>
      <sheetName val="S2.1SUN"/>
      <sheetName val="S3.1"/>
      <sheetName val="S3.1SUM"/>
      <sheetName val="AP1"/>
      <sheetName val="AP1SUM"/>
      <sheetName val="AP2"/>
      <sheetName val="AP2SUM "/>
      <sheetName val="OP1"/>
      <sheetName val="OP1SUM"/>
      <sheetName val="主要材料表"/>
      <sheetName val="报价调整草稿部分"/>
      <sheetName val="91"/>
      <sheetName val="94"/>
      <sheetName val="单价分析表2"/>
      <sheetName val="120"/>
      <sheetName val="121"/>
      <sheetName val="122"/>
      <sheetName val="123"/>
      <sheetName val="124"/>
      <sheetName val="125"/>
      <sheetName val="126"/>
      <sheetName val="127"/>
      <sheetName val="128"/>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4"/>
      <sheetName val="165"/>
      <sheetName val="166"/>
      <sheetName val="167"/>
      <sheetName val="168"/>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X1 (2)"/>
      <sheetName val="X2 (2)"/>
      <sheetName val="X3 (2)"/>
      <sheetName val="工程量计算 (标准层分项)"/>
      <sheetName val="工程量计算 (裙楼分项)"/>
      <sheetName val="工程量计算 (屋顶分项)"/>
      <sheetName val="工程量计算 (留底)"/>
      <sheetName val="工程量清单 "/>
      <sheetName val="5.工程量计算稿-D1 (甲方）"/>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3-1清单"/>
      <sheetName val="3-2清单"/>
      <sheetName val="3-1单价"/>
      <sheetName val="3-2单价"/>
      <sheetName val="門窗工程"/>
      <sheetName val="門窗分"/>
      <sheetName val="BasicUT"/>
      <sheetName val="門窗分 (2)"/>
      <sheetName val="8521"/>
      <sheetName val="分部分项工程量清单计价表1"/>
      <sheetName val="清单 1 (2)"/>
      <sheetName val="工程量计算明细表 "/>
      <sheetName val="工程量计算书 (2)"/>
      <sheetName val="4.10措施费项目清턀ᆲ԰"/>
      <sheetName val="2006.12 (2)"/>
      <sheetName val="2006.12"/>
      <sheetName val="2006年10月"/>
      <sheetName val="代码表"/>
      <sheetName val="工商税收"/>
      <sheetName val="GDP"/>
      <sheetName val="计算稿封面"/>
      <sheetName val="五金"/>
      <sheetName val="地上结构重计量争议汇总表"/>
      <sheetName val="地下结构重计量争议汇总表"/>
      <sheetName val="二层"/>
      <sheetName val="_x005f_x005f_x005f_x005f_x005f_x005f_x005f_x005f_"/>
      <sheetName val="固化库"/>
      <sheetName val="4.3.1物料损耗率"/>
      <sheetName val="月计划"/>
      <sheetName val="防水工程"/>
      <sheetName val="强电清单"/>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工程量计算式"/>
      <sheetName val="剖面斜边展开长度"/>
      <sheetName val="数据来源"/>
      <sheetName val="本年收入合计"/>
      <sheetName val="西2#公寓楼精装修 "/>
      <sheetName val="清单-装饰部分"/>
      <sheetName val="清单-装饰部分 (2)"/>
      <sheetName val="清单-安装部分"/>
      <sheetName val="装饰措施费明细表"/>
      <sheetName val="装饰规费明细表"/>
      <sheetName val="主要装饰材料价格表"/>
      <sheetName val="主要安装材料价格表"/>
      <sheetName val="洁具品牌型号及安装材料品牌"/>
      <sheetName val="限定品牌及封样材料清单 "/>
      <sheetName val="技术经济指标"/>
      <sheetName val="管理成本"/>
      <sheetName val="措施成本"/>
      <sheetName val="规费成本"/>
      <sheetName val="面积计算"/>
      <sheetName val="概况"/>
      <sheetName val="项目投资收益分析表"/>
      <sheetName val="项目运作表"/>
      <sheetName val="项目成本测算表（汇总）"/>
      <sheetName val="项目成本测算表（高层住宅）"/>
      <sheetName val="项目成本测算表（政策房）"/>
      <sheetName val="项目成本测算表（商住叠墅）"/>
      <sheetName val="项目成本测算表（平层公寓）"/>
      <sheetName val="项目成本测算表（商业）"/>
      <sheetName val="项目成本测算表（配套服务）"/>
      <sheetName val="项目成本测算表（教育）"/>
      <sheetName val="项目成本测算表（医疗卫生）"/>
      <sheetName val="项目成本测算表（地下）"/>
      <sheetName val="租售成本"/>
      <sheetName val="税费"/>
      <sheetName val="动态销售收入"/>
      <sheetName val="开发完成增值税"/>
      <sheetName val="开发间接费测算表"/>
      <sheetName val="盈亏平衡"/>
      <sheetName val="自持部分收益"/>
      <sheetName val="2015.8.25总指标"/>
      <sheetName val="一期指标"/>
      <sheetName val="二期指标"/>
      <sheetName val="三期指标"/>
      <sheetName val="四期指标"/>
      <sheetName val="售楼处及样板间建造标准"/>
      <sheetName val="项目利润测算（施工图版）"/>
      <sheetName val="项目利润测算（定位）"/>
      <sheetName val="土地款分摊"/>
      <sheetName val="弱电系统测算"/>
      <sheetName val="4期建安测算 "/>
      <sheetName val="3期建安测算"/>
      <sheetName val="2期建安测算"/>
      <sheetName val="1期建安测算(不含售楼处) "/>
      <sheetName val="建安分产品对比表3 (四期也为商业)4"/>
      <sheetName val="样板间及售楼处分摊"/>
      <sheetName val="售楼处及样板间建安测算"/>
      <sheetName val="售楼处及样板间非建安测算"/>
      <sheetName val="示范区景观测算汇总表10.05"/>
      <sheetName val="景观测算"/>
      <sheetName val="总成本差异对比表3"/>
      <sheetName val="建安成本对比表2"/>
      <sheetName val="总成本分期对比表1"/>
      <sheetName val="一至四期汇总"/>
      <sheetName val="单体综合成本汇总"/>
      <sheetName val="四期成本汇总"/>
      <sheetName val="三期成本汇总"/>
      <sheetName val="二期成本汇总"/>
      <sheetName val="一期成本汇总9.23"/>
      <sheetName val="电梯测算"/>
      <sheetName val="营销管理财务费用测算"/>
      <sheetName val="售楼处及样板间指标"/>
      <sheetName val="售楼处及样板间成本汇总"/>
      <sheetName val="项目投资收益分析表（定位）"/>
      <sheetName val="成本汇总表（定位）"/>
      <sheetName val="基坑支护测算"/>
      <sheetName val="公共区域装修测算"/>
      <sheetName val="项目投资计划表"/>
      <sheetName val="合约规划及分判"/>
      <sheetName val="土地成交单价"/>
      <sheetName val="报成本部"/>
      <sheetName val="开发成本"/>
      <sheetName val="土地增值税-商品房"/>
      <sheetName val="土地增值税-限价房"/>
      <sheetName val="利润"/>
      <sheetName val="2015.5-2016.4资金计划"/>
      <sheetName val="正宇5.15"/>
      <sheetName val="金长安5.15"/>
      <sheetName val="钢结构人工费"/>
      <sheetName val="±0以上土建"/>
      <sheetName val="±0以下土建"/>
      <sheetName val="二次装修"/>
      <sheetName val="一层地坪"/>
      <sheetName val="变电室二"/>
      <sheetName val="门卫三"/>
      <sheetName val="门卫四"/>
      <sheetName val="水泵房二"/>
      <sheetName val="钢结构和门窗（门窗甲方工程量）"/>
      <sheetName val="钢结构主材"/>
      <sheetName val="市政合并"/>
      <sheetName val="汇总表 （甲方工程量）"/>
      <sheetName val="人工费"/>
      <sheetName val="材料费"/>
      <sheetName val="模板核价（改甲方工程量）"/>
      <sheetName val="措施费（改甲方工程量）"/>
      <sheetName val="（甲方工程量）指标表"/>
      <sheetName val="安装综合单价分析表 "/>
      <sheetName val="基坑支护降水计价表"/>
      <sheetName val="基坑支护降水单价分析表"/>
      <sheetName val="1封面"/>
      <sheetName val="2门窗计价调价规则"/>
      <sheetName val="3报价汇总表 "/>
      <sheetName val="4报价清单"/>
      <sheetName val="型材及米重表"/>
      <sheetName val="5 塑钢窗单价分析"/>
      <sheetName val="6塑钢门单价分析表"/>
      <sheetName val="7格栅单价分析"/>
      <sheetName val="8百叶单价分析"/>
      <sheetName val="9护栏单价分析"/>
      <sheetName val="10阳台栏杆单价分析"/>
      <sheetName val="11避难层栏杆单价分析"/>
      <sheetName val="12型材"/>
      <sheetName val="13玻璃"/>
      <sheetName val="14五金配件"/>
      <sheetName val="15钢材 "/>
      <sheetName val="16甲定材料品牌"/>
      <sheetName val="辅材表"/>
      <sheetName val="取费"/>
      <sheetName val="BND"/>
      <sheetName val="직간접종합"/>
      <sheetName val="직접직인원"/>
      <sheetName val="간접직"/>
      <sheetName val="표지"/>
      <sheetName val="FUEL FILLER"/>
      <sheetName val="主材表 (2)"/>
      <sheetName val="门窗百叶清单（二标段）"/>
      <sheetName val="栏杆清单（二标段）"/>
      <sheetName val="3#6#10#11#楼门窗明细表"/>
      <sheetName val="10#11#楼附属商业门窗明细"/>
      <sheetName val="百叶明细"/>
      <sheetName val="报价说明1"/>
      <sheetName val="型材"/>
      <sheetName val="五金配件"/>
      <sheetName val="取费表"/>
      <sheetName val="门窗综合单价分析表"/>
      <sheetName val="百叶综合单价分析表"/>
      <sheetName val="栏杆综合单价分析表"/>
      <sheetName val="外墙工程量"/>
      <sheetName val="外墙GRC、EPS工程"/>
      <sheetName val="线条工程量 "/>
      <sheetName val="砖砌体、钢筋砼、模板工程"/>
      <sheetName val="楼地面、天棚、内墙"/>
      <sheetName val="栏杆工程"/>
      <sheetName val="钢筋工程"/>
      <sheetName val="BQ2（前言）"/>
      <sheetName val="BQ2-SUM"/>
      <sheetName val="1#楼基础"/>
      <sheetName val="2#楼基础"/>
      <sheetName val="3#楼基础"/>
      <sheetName val="4#楼基础"/>
      <sheetName val="5#楼基础"/>
      <sheetName val="6#楼基础"/>
      <sheetName val="7#楼基础"/>
      <sheetName val="8#楼基础"/>
      <sheetName val="9#楼基础"/>
      <sheetName val="10#楼基础"/>
      <sheetName val="11#楼基础"/>
      <sheetName val="12#楼基础"/>
      <sheetName val="13#楼基础"/>
      <sheetName val="14#楼基础"/>
      <sheetName val="15#楼基础"/>
      <sheetName val="16#楼基础"/>
      <sheetName val="高层区车库一标段"/>
      <sheetName val="高层区车库二标段"/>
      <sheetName val="BQ2.1 独立小车库A "/>
      <sheetName val="BQ2.1 独立小车库B"/>
      <sheetName val="BQ2.1 独立小车库C"/>
      <sheetName val="BQ2.1 独立小车库D"/>
      <sheetName val="BQ2.2 土方一标段"/>
      <sheetName val="BQ2.2 土方二标段"/>
      <sheetName val="指标"/>
      <sheetName val="苗木报价"/>
      <sheetName val="甲供"/>
      <sheetName val="清单土建"/>
      <sheetName val="清单水电"/>
      <sheetName val="硬质"/>
      <sheetName val="软质"/>
      <sheetName val="安装"/>
      <sheetName val="results"/>
      <sheetName val="主体结构汇总表"/>
      <sheetName val="主体结构构件分析表"/>
      <sheetName val="二次结构汇总表"/>
      <sheetName val="二次结构构件分析表"/>
      <sheetName val="装修指标分析表"/>
      <sheetName val="Grand Summary"/>
      <sheetName val="GCFA &amp; Ele."/>
      <sheetName val="Staircase Qty."/>
      <sheetName val="Fl. &amp; Ceil. Fin. Qty."/>
      <sheetName val="Fl. &amp; Ceil. Fin. Qty.(Build-up)"/>
      <sheetName val="Wl. Fin.(Build-up)"/>
      <sheetName val="Ext. Fin."/>
      <sheetName val="Int. Part. &amp; Dr."/>
      <sheetName val="San. Fit."/>
      <sheetName val="外墙装饰线"/>
      <sheetName val="外墙面砖"/>
      <sheetName val="外墙喷涂"/>
      <sheetName val="表格"/>
      <sheetName val="室内装饰"/>
      <sheetName val="室内汇总"/>
      <sheetName val="工程量计算表"/>
      <sheetName val="钢结构计算"/>
      <sheetName val="道路土方"/>
      <sheetName val="雨水土方 "/>
      <sheetName val="给水土方"/>
      <sheetName val="污水土方"/>
      <sheetName val="护坡"/>
      <sheetName val="土方计算表说明"/>
      <sheetName val="IYNPPN"/>
      <sheetName val="室内装饰部分"/>
      <sheetName val="室内安装部分"/>
      <sheetName val="阳台安装部分"/>
      <sheetName val="阳台装饰部分"/>
      <sheetName val="主材报价表"/>
      <sheetName val="门分析表"/>
      <sheetName val="工人分析表"/>
      <sheetName val="工人分析表 (2)"/>
      <sheetName val="核心区域安装"/>
      <sheetName val="非核心区域安装"/>
      <sheetName val="签证明细汇总表"/>
      <sheetName val="AFL-B009－精装修"/>
      <sheetName val="AFL-B011－精装修"/>
      <sheetName val="AFL-B012－精装修"/>
      <sheetName val="AFL-B013－机电"/>
      <sheetName val="AFL-B014－机电"/>
      <sheetName val="AFL-B016-精装修"/>
      <sheetName val="AFL-B022－精装修"/>
      <sheetName val="AFL-B023－精装修"/>
      <sheetName val="AFL-B025—机电"/>
      <sheetName val="AFL-B027-机电"/>
      <sheetName val="AFL-B029-机电"/>
      <sheetName val="AFL-B031-精装修"/>
      <sheetName val="AFL-B032-精装修"/>
      <sheetName val="AFL-B034-精装修"/>
      <sheetName val="AFL-B034-机电"/>
      <sheetName val="AFL-B035-机电"/>
      <sheetName val="AFL-B036-机电"/>
      <sheetName val="AFL-B038-机电"/>
      <sheetName val="AFL-B040-机电"/>
      <sheetName val="AFL-B044-机电"/>
      <sheetName val="开户行"/>
      <sheetName val="中国银行"/>
      <sheetName val="中国工商银行"/>
      <sheetName val="中国建设银行"/>
      <sheetName val="中国交通银行"/>
      <sheetName val="银行存款日记账汇总表"/>
      <sheetName val="装饰清单报价"/>
      <sheetName val="11栋首层安装"/>
      <sheetName val="11栋首层安装变更"/>
      <sheetName val="21栋3层安装"/>
      <sheetName val="南北大门安装部分"/>
      <sheetName val="其他费用"/>
      <sheetName val="主材差异分析表"/>
      <sheetName val="工程计算项目列表"/>
      <sheetName val="作法及图集选用表"/>
      <sheetName val="使用说明"/>
      <sheetName val="常用辅助资料"/>
      <sheetName val="甲供料表"/>
      <sheetName val="承台(木模)"/>
      <sheetName val="砖墙"/>
      <sheetName val="阳台安装部分 "/>
      <sheetName val="新版"/>
      <sheetName val="旧版"/>
      <sheetName val="时代廊桥花园23栋给排水工程"/>
      <sheetName val="数据汇总"/>
      <sheetName val="工程量清单（佛山战略价）"/>
      <sheetName val="2#公寓大堂"/>
      <sheetName val="3#公寓大堂"/>
      <sheetName val="标准层A户型"/>
      <sheetName val="标准层B户型"/>
      <sheetName val="标准层C户型"/>
      <sheetName val="标准层D户型"/>
      <sheetName val="公共走道部分"/>
      <sheetName val="地下室电梯厅"/>
      <sheetName val="2#、3#地下室电梯厅"/>
      <sheetName val="编辑说明"/>
      <sheetName val="园建"/>
      <sheetName val="游泳池统计表"/>
      <sheetName val="部品"/>
      <sheetName val="金域蓝湾南区园林工程(水电)"/>
      <sheetName val="万科园建统一做法"/>
      <sheetName val="面积计算表"/>
      <sheetName val="园建计算表1梁工"/>
      <sheetName val="园建计算表2龚工)"/>
      <sheetName val="保安亭"/>
      <sheetName val="更衣室"/>
      <sheetName val="综合单价汇总表"/>
      <sheetName val="成本汇总 "/>
      <sheetName val="车库"/>
      <sheetName val="单方成本测算(帐面)"/>
      <sheetName val="成本结转表(IFRS)"/>
      <sheetName val="组团面积"/>
      <sheetName val="套数"/>
      <sheetName val="总指标"/>
      <sheetName val="2004年"/>
      <sheetName val="2006年"/>
      <sheetName val="2005年"/>
      <sheetName val="资本化利息分配表"/>
      <sheetName val="定额测试表单"/>
      <sheetName val="一级目录及编码"/>
      <sheetName val="二级目录及编码"/>
      <sheetName val="三级目录及编码"/>
      <sheetName val="二级、三级目录表"/>
      <sheetName val="清单数据库"/>
      <sheetName val="人工消耗量"/>
      <sheetName val="辅材消耗量(平面）"/>
      <sheetName val="辅材消耗量(立面）"/>
      <sheetName val="辅材单价（平面）"/>
      <sheetName val="辅材单价（立面）"/>
      <sheetName val="主材损耗率"/>
      <sheetName val="工种单价表"/>
      <sheetName val="预算封面一标"/>
      <sheetName val="汇总表预算用一标"/>
      <sheetName val="编制说明1"/>
      <sheetName val="非甲供1"/>
      <sheetName val="甲供1"/>
      <sheetName val="甲供2"/>
      <sheetName val="甲供3"/>
      <sheetName val="编制说明2标"/>
      <sheetName val="汇总表预算用二标"/>
      <sheetName val="预算封面二标"/>
      <sheetName val="编制说明3标 "/>
      <sheetName val="预算封面3标 "/>
      <sheetName val="汇总表预算用3标 "/>
      <sheetName val="累计至3月"/>
      <sheetName val="4月发生"/>
      <sheetName val="累计至4月"/>
      <sheetName val="4期门窗表"/>
      <sheetName val="4期分析表"/>
      <sheetName val="4期对内预算表"/>
      <sheetName val="水悦龙湾汇总表"/>
      <sheetName val="佛山公司（指令单）"/>
      <sheetName val="佛山公司（设计变更）"/>
      <sheetName val="佛山公司（装修）"/>
      <sheetName val="佛山公司（园林） "/>
      <sheetName val="分类汇总表"/>
      <sheetName val="分类汇总表 （按权限）"/>
      <sheetName val="合同范围内争议金额"/>
      <sheetName val="（指令)"/>
      <sheetName val="（设计变更）"/>
      <sheetName val="装修（指令) "/>
      <sheetName val="装修(设计变更）"/>
      <sheetName val="景观（指令) "/>
      <sheetName val="景观（设计变更）"/>
      <sheetName val="土方（指令)"/>
      <sheetName val="桩基（指令) "/>
      <sheetName val="桩基（设计变更）"/>
      <sheetName val="涂料（指令)"/>
      <sheetName val="涂料（设计变更）"/>
      <sheetName val="铝合金门窗（指令) "/>
      <sheetName val="铝合金门窗（设计变更）"/>
      <sheetName val="外墙石材（指令) "/>
      <sheetName val="外墙石材（设计变更）"/>
      <sheetName val="零星工程（指令)"/>
      <sheetName val="石材大板计费表"/>
      <sheetName val="仿形线条分析表"/>
      <sheetName val="拼接单价分析对比"/>
      <sheetName val="二次加工费"/>
      <sheetName val="商业地块-清单"/>
      <sheetName val="石材价格分析"/>
      <sheetName val="仿形线条价格分析"/>
      <sheetName val="大面干挂施工费"/>
      <sheetName val="线条施工费"/>
      <sheetName val="湿贴平面施工费"/>
      <sheetName val="湿贴线条施工费 "/>
      <sheetName val="钢材分析表"/>
      <sheetName val="镀锌钢材"/>
      <sheetName val="消防门综合价格"/>
      <sheetName val="消防门干挂施工费"/>
      <sheetName val="消防门镀锌钢材"/>
      <sheetName val="石材价格表"/>
      <sheetName val="int-wall"/>
      <sheetName val="C户型"/>
      <sheetName val="C+C户型"/>
      <sheetName val="首层大堂二"/>
      <sheetName val="6层电梯厅及公共区域"/>
      <sheetName val="报价表"/>
      <sheetName val="分部分项工程量清单报价表(2#塔楼)"/>
      <sheetName val="工程量统计表"/>
      <sheetName val="地下室(土建)"/>
      <sheetName val="地上部分(土建)"/>
      <sheetName val="安装综合单价分析"/>
      <sheetName val="地下室（安装）"/>
      <sheetName val="地上住宅商铺（安装）"/>
      <sheetName val="室外安装"/>
      <sheetName val="选择性清单(土建)"/>
      <sheetName val="选择性清单(安装) "/>
      <sheetName val="河道园林工程量明细"/>
      <sheetName val="红线内"/>
      <sheetName val="红线外"/>
      <sheetName val="清单编制说明"/>
      <sheetName val="1.1分部分项工程量清单（铺装）"/>
      <sheetName val="1.2综合单价分析表（铺装）"/>
      <sheetName val="1.3主材表（铺装）"/>
      <sheetName val="2.1分部分项工程量清单（绿化）"/>
      <sheetName val="2.2综合单价分析表（绿化）"/>
      <sheetName val="2.3主材表（绿化）"/>
      <sheetName val="3.1分部分项工程量清单(小品)"/>
      <sheetName val="3.2综合单价分析表(小品)"/>
      <sheetName val="3.3主材表(小品)"/>
      <sheetName val="4.1分部分项工程量清单（安装）"/>
      <sheetName val="4.2综合单价分析表（安装）"/>
      <sheetName val="4.3主材表（安装）"/>
      <sheetName val="5.0措施项目清单"/>
      <sheetName val="6.0零星工作项目清单"/>
      <sheetName val="7.0经济指标分析"/>
      <sheetName val="计算书封面"/>
      <sheetName val="特殊符号"/>
      <sheetName val="T形基础增加体积"/>
      <sheetName val="汇总1"/>
      <sheetName val="给水"/>
      <sheetName val="汇总2"/>
      <sheetName val="汇总3"/>
      <sheetName val="汇4"/>
      <sheetName val="汇总5"/>
      <sheetName val="零星"/>
      <sheetName val="土方"/>
      <sheetName val="土方计价表"/>
      <sheetName val="土建商业清单"/>
      <sheetName val="Estimate Details"/>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经营利润表-明细-5-1-CRLD650000"/>
      <sheetName val="经营利润表-明细-5-1-CRLD660000"/>
      <sheetName val="经营利润表-明细-5-1-CRLD670000"/>
      <sheetName val="一般及行政费用-明细-11-1"/>
      <sheetName val="一般及行政费用分析表-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资本性支出表-35"/>
      <sheetName val="资本性支出表-明细-35-1"/>
      <sheetName val="关联交易"/>
      <sheetName val="重要指标表-47"/>
      <sheetName val="员工人数表-113"/>
      <sheetName val="现金流量表-45"/>
      <sheetName val="现金流量表(直接法)-50"/>
      <sheetName val="三年综述表-115"/>
      <sheetName val="Aging"/>
      <sheetName val="Validation"/>
      <sheetName val="KPI"/>
      <sheetName val="DataSheetIndex_1"/>
      <sheetName val="DataSheetIndex"/>
      <sheetName val="Cell Copy"/>
      <sheetName val="4结算明细"/>
      <sheetName val="6签约明细"/>
      <sheetName val="8竣工明细"/>
      <sheetName val="7项目成本表"/>
      <sheetName val="9未结转信息"/>
      <sheetName val="5项目签约"/>
      <sheetName val="8未结转信息"/>
      <sheetName val="楼宇价目表B3"/>
      <sheetName val="PRC GAAP"/>
      <sheetName val="规划及施工面积"/>
      <sheetName val="1.资金支付台帐"/>
      <sheetName val="2经济测算"/>
      <sheetName val="P&amp;L"/>
      <sheetName val="4.成本测算及分摊"/>
      <sheetName val="二期付款"/>
      <sheetName val="三期付款"/>
      <sheetName val="StartUp"/>
      <sheetName val="土建工程清单(一标段）"/>
      <sheetName val="增补清单"/>
      <sheetName val="包干单价分析表(安装)"/>
      <sheetName val="工程量清单包干单价分析表（温江）【地下室‖建筑工程】"/>
      <sheetName val="工程量清单包干单价分析表（温江）【地上部分‖建筑工程】"/>
      <sheetName val="独立商业"/>
      <sheetName val="底商"/>
      <sheetName val="地下 室"/>
      <sheetName val="造价汇总表"/>
      <sheetName val="厨房 "/>
      <sheetName val="水井"/>
      <sheetName val="管口"/>
      <sheetName val="工程投标总价表"/>
      <sheetName val="报价编制说明"/>
      <sheetName val="清单01-1"/>
      <sheetName val="清单01-2"/>
      <sheetName val="清单01-3"/>
      <sheetName val="措施包干费02"/>
      <sheetName val="清单03"/>
      <sheetName val="增补清单04"/>
      <sheetName val="包干单价分析表"/>
      <sheetName val="US GAAP (RMB) "/>
      <sheetName val="US GAAP (US$)"/>
      <sheetName val="UNADJUSTED ERRORS"/>
      <sheetName val="US&amp;PRC GAAPS rec and EBITA"/>
      <sheetName val="Analysis of cash"/>
      <sheetName val="Movement of BS"/>
      <sheetName val="WP- Analy_change in Financing"/>
      <sheetName val="Working"/>
      <sheetName val="Loss on dispo of sub."/>
      <sheetName val="Loss on dispo. of FA"/>
      <sheetName val="1号楼"/>
      <sheetName val="2号楼"/>
      <sheetName val="3号楼"/>
      <sheetName val="4号楼"/>
      <sheetName val="装修汇总表"/>
      <sheetName val="户型单方造价"/>
      <sheetName val="拆改工程"/>
      <sheetName val="材料占比表"/>
      <sheetName val="fX8YK9m"/>
      <sheetName val="结算封皮"/>
      <sheetName val="现场签证-0003结算单"/>
      <sheetName val="现场签证-0003审核表"/>
      <sheetName val="现场签证-0008结算单"/>
      <sheetName val="现场签证-0008审核表"/>
      <sheetName val="现场签证-0024结算单"/>
      <sheetName val="现场签证-0024审核表"/>
      <sheetName val="现场签证-0026结算单"/>
      <sheetName val="现场签证-0026审核表"/>
      <sheetName val="现场签证-0029结算单"/>
      <sheetName val="现场签证-0029审核表"/>
      <sheetName val="现场签证-0030结算单"/>
      <sheetName val="现场签证-0030审核表"/>
      <sheetName val="现场签证-0031结算单"/>
      <sheetName val="现场签证-0031审核表"/>
      <sheetName val="现场签证-0049结算单"/>
      <sheetName val="现场签证-0049审核表"/>
      <sheetName val="现场签证-0052结算单"/>
      <sheetName val="现场签证-0052审核表"/>
      <sheetName val="现场签证-0055结算单"/>
      <sheetName val="现场签证-0055审核表"/>
      <sheetName val="现场签证-0056结算单"/>
      <sheetName val="现场签证-0056审核表"/>
      <sheetName val="现场签证-0057结算单"/>
      <sheetName val="现场签证-0057审核表"/>
      <sheetName val="现场签证-0075结算单"/>
      <sheetName val="现场签证-0075审核表"/>
      <sheetName val="现场签证-0077结算单"/>
      <sheetName val="现场签证-0077审核表"/>
      <sheetName val="现场签证-0078结算单"/>
      <sheetName val="现场签证-0078审核表"/>
      <sheetName val="现场签证-0081结算单"/>
      <sheetName val="现场签证-0081审核表"/>
      <sheetName val="现场签证-0082结算单"/>
      <sheetName val="现场签证-0082审核表"/>
      <sheetName val="基坑支护（2标）-分部分项清单 "/>
      <sheetName val="招标说明"/>
      <sheetName val="1#楼全费用单价分析表"/>
      <sheetName val="3#楼全费用单价分析表"/>
      <sheetName val="5#楼全费用单价分析表"/>
      <sheetName val="限品牌范围采购材料设备清单 "/>
      <sheetName val="墙纸"/>
      <sheetName val="砖"/>
      <sheetName val="组价表"/>
      <sheetName val="3号清单,灾备及数据中心土建工程 "/>
      <sheetName val="3号 清单汇总"/>
      <sheetName val="4号清单,信用卡中心"/>
      <sheetName val="4号清单汇总"/>
      <sheetName val="6号清单 风险管理中心"/>
      <sheetName val="6号清单汇总"/>
      <sheetName val="7号清单　服务管理"/>
      <sheetName val="7号清单汇总"/>
      <sheetName val="应收帐款表-按利润中心-30"/>
      <sheetName val="资本承担及或有负债-43"/>
      <sheetName val="财务比率分析表-63"/>
      <sheetName val="T2损益表(北京)-1-1"/>
      <sheetName val="T2损益表(上诲)-1-2"/>
      <sheetName val="T2损益表(成都)-1-3"/>
      <sheetName val="T2损益表(香港)-1-4"/>
      <sheetName val="T2本月物业销售分析表"/>
      <sheetName val="T2本年累计物业销售分析表"/>
      <sheetName val="T2物业管理分析表"/>
      <sheetName val="T2出租物业分析表"/>
      <sheetName val="T2会所收入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物业管理"/>
      <sheetName val="T2成本分析-出租物业"/>
      <sheetName val="T2成本分析-会所"/>
      <sheetName val="T2成本分析-其他收入"/>
      <sheetName val="T2项目成本分析表"/>
      <sheetName val="T2项目资金占压分析表"/>
      <sheetName val="T2按揭应收帐分析表"/>
      <sheetName val="T2银行贷款分析表"/>
      <sheetName val="T2房屋明细及土地储备表"/>
      <sheetName val="T2现金流量表-直接法-汇总"/>
      <sheetName val="T2现金流量表-直接法-北京公司"/>
      <sheetName val="T2现金流量表-直接法-上诲公司"/>
      <sheetName val="T2现金流量表-直接法-成都公司"/>
      <sheetName val="T2现金流量表-直接法-香港本部"/>
      <sheetName val="T2财务指标"/>
      <sheetName val="BS-Dummy"/>
      <sheetName val="打印目录"/>
      <sheetName val="CRL"/>
      <sheetName val="CRLBJ"/>
      <sheetName val="总部费用"/>
      <sheetName val="项目费用"/>
      <sheetName val="Sheet38"/>
      <sheetName val="结构"/>
      <sheetName val="砌体"/>
      <sheetName val="------------------"/>
      <sheetName val="墙"/>
      <sheetName val="装饰及杂项"/>
      <sheetName val="多义构件"/>
      <sheetName val="后补装饰第二版"/>
      <sheetName val="粗装做法表"/>
      <sheetName val="投标报价汇总表lhc"/>
      <sheetName val="表1.全项目规划指标表"/>
      <sheetName val="表2.项目全盘及分期指标表"/>
      <sheetName val="表2.1.全项目规划指标附表"/>
      <sheetName val="表2.2.1一期规划指标表"/>
      <sheetName val="表2.2.2一期产品详情表"/>
      <sheetName val="表2.2.3二期规划指标表"/>
      <sheetName val="表2.2.4二期产品详情表"/>
      <sheetName val="表2.2.5三期规划指标表 "/>
      <sheetName val="表3.建造标准（研发原表）"/>
      <sheetName val="表4.关键指标表（研发）"/>
      <sheetName val="表5.设计费用控制表"/>
      <sheetName val="表6.政府规费控制表（开发提供原表）"/>
      <sheetName val="表7.营销设施修缮费控制表（营销、研发提供原表）"/>
      <sheetName val="地价测算表（财务提供）"/>
      <sheetName val="成本回顾表格"/>
      <sheetName val="合约规划 (2)"/>
      <sheetName val="1.成本汇总表（可售面积）"/>
      <sheetName val="3.项目计划"/>
      <sheetName val="支付计划"/>
      <sheetName val="4.成本汇总表"/>
      <sheetName val="2.当期费用测算表"/>
      <sheetName val="3.跨期费用分摊测算表"/>
      <sheetName val="4.4洋房"/>
      <sheetName val="4.6底商"/>
      <sheetName val="4.10车库"/>
      <sheetName val="4.1超高层"/>
      <sheetName val="4.3别墅"/>
      <sheetName val="4.5小高层"/>
      <sheetName val="4.7集中商业"/>
      <sheetName val="4.8业态一"/>
      <sheetName val="4.9业态二"/>
      <sheetName val="11应用解释及目标分解"/>
      <sheetName val="联排、双拼"/>
      <sheetName val="Recovered_Sheet1"/>
      <sheetName val="6.工程量计算表"/>
      <sheetName val="7.差异分析表"/>
      <sheetName val="8、研发指标差异分析表"/>
      <sheetName val="付款计划"/>
      <sheetName val="系统指标表"/>
      <sheetName val="成本汇总表（实际建造面积）"/>
      <sheetName val="成本汇总表（实际建造面积） (规划指标）"/>
      <sheetName val="集中商业"/>
      <sheetName val="TOC"/>
      <sheetName val="损益表(物业出租)-1-1"/>
      <sheetName val="损益表-明细-5-2"/>
      <sheetName val="经营利润表-明细-5-1"/>
      <sheetName val="OPBITDA分析表-6"/>
      <sheetName val="OPBITDA-明细-6-1"/>
      <sheetName val="税前利润分析表-7"/>
      <sheetName val="股东应占溢利分析表-8"/>
      <sheetName val="银行借款余额表-27-1"/>
      <sheetName val="应付帐款表-按利润中心-32"/>
      <sheetName val="库存周转天数表-按利润中心-33-1"/>
      <sheetName val="库存表-按利润中心-34-1"/>
      <sheetName val="ECCS"/>
      <sheetName val="Macro2"/>
      <sheetName val="地下室土建"/>
      <sheetName val="地上住宅土建"/>
      <sheetName val="商业及物业配套用房土建"/>
      <sheetName val="市政道路"/>
      <sheetName val="地下室安装 "/>
      <sheetName val="住宅主体安装"/>
      <sheetName val="商业及物业配套用房安装"/>
      <sheetName val="（地下室及主楼）措施费"/>
      <sheetName val="（商业及物业房）措施费"/>
      <sheetName val="砼材料价格表"/>
      <sheetName val="附表1.安全文明施工费内容明细表"/>
      <sheetName val="附表2.已完工程及设备保护标准明细表"/>
      <sheetName val="总承包服务费"/>
      <sheetName val="安装部分甲供材一览表"/>
      <sheetName val="资料库"/>
      <sheetName val="川信"/>
      <sheetName val="表5.东三期设计费用控制表 (2)"/>
      <sheetName val="交房配置及建造标准"/>
      <sheetName val="为了ppt"/>
      <sheetName val="变化明细"/>
      <sheetName val="叠拼地上"/>
      <sheetName val="叠拼下地下室"/>
      <sheetName val="合院、双拼地上"/>
      <sheetName val="合院、双拼地下"/>
      <sheetName val="合院、双拼"/>
      <sheetName val="编  制  说  明"/>
      <sheetName val="成本目标控制汇总表"/>
      <sheetName val="单项工程费汇总表（含调价说明及对比）"/>
      <sheetName val="包干措施费"/>
      <sheetName val="T6地上部分土建模拟清单"/>
      <sheetName val="T8地上部分土建模拟清单"/>
      <sheetName val="T8改造部分清单"/>
      <sheetName val="独立商业土建模拟清单 "/>
      <sheetName val="地下室部分给排水模拟清单"/>
      <sheetName val="地下室部分强弱电模拟清单"/>
      <sheetName val="T8地上部分给排水模拟清单 "/>
      <sheetName val="T8地上部分强弱电模拟清单"/>
      <sheetName val="T6地上部分给排水模拟清单"/>
      <sheetName val="T6地上部分强弱电模拟清单"/>
      <sheetName val="独立商业地上部分给排水模拟清单"/>
      <sheetName val="独立商业上部分强弱电模拟清单"/>
      <sheetName val="其它工作项目清单计价表"/>
      <sheetName val="主要材料单价表"/>
      <sheetName val="材料损耗表"/>
      <sheetName val="Cover Pg"/>
      <sheetName val="Lguide EUR"/>
      <sheetName val="Lguide"/>
      <sheetName val="Cust. Credit"/>
      <sheetName val="Environ."/>
      <sheetName val="Prior Rent"/>
      <sheetName val="Print MO"/>
      <sheetName val="Instructions"/>
      <sheetName val="Asset Mgmt"/>
      <sheetName val="Commissions"/>
      <sheetName val="Abv Std Cover"/>
      <sheetName val="ASTI Schedule"/>
      <sheetName val="CSV"/>
      <sheetName val="Region"/>
      <sheetName val="钢结构屋架梁"/>
      <sheetName val="钢结构屋架梁 (2)"/>
      <sheetName val="成本汇总01-03"/>
      <sheetName val="已付款部分"/>
      <sheetName val="年前需付款清单"/>
      <sheetName val="成本汇总02-11"/>
      <sheetName val="预测成本"/>
      <sheetName val="HPB300网价"/>
      <sheetName val="HRB400E网价"/>
      <sheetName val="HRB400"/>
      <sheetName val="钢结构清单"/>
      <sheetName val="总包配合费（含规费及税金）"/>
      <sheetName val="劉忠"/>
      <sheetName val="報價單 (2)"/>
      <sheetName val="報價單"/>
      <sheetName val="韶光"/>
      <sheetName val="興發"/>
      <sheetName val="興發 (3)"/>
      <sheetName val="余建忠"/>
      <sheetName val="葉峰"/>
      <sheetName val="唐生"/>
      <sheetName val="杜良棠"/>
      <sheetName val="鄒生"/>
      <sheetName val="胡生"/>
      <sheetName val="梁福成"/>
      <sheetName val="富達"/>
      <sheetName val="軒泰"/>
      <sheetName val="金聖"/>
      <sheetName val="唐蕾"/>
      <sheetName val="唐蕾 (2)"/>
      <sheetName val="恆隆"/>
      <sheetName val="艾迪"/>
      <sheetName val="亞洲"/>
      <sheetName val="王鎖生"/>
      <sheetName val="煙京"/>
      <sheetName val="張建國"/>
      <sheetName val="張建國 (2)"/>
      <sheetName val="董宇飛"/>
      <sheetName val="楊尚威 (2)"/>
      <sheetName val="创展"/>
      <sheetName val="楊尚威"/>
      <sheetName val="東方 (2)"/>
      <sheetName val="亮佳"/>
      <sheetName val="偉發"/>
      <sheetName val="吳生"/>
      <sheetName val="偉志"/>
      <sheetName val="特凌"/>
      <sheetName val="林生"/>
      <sheetName val="林生 (2)"/>
      <sheetName val="華加日"/>
      <sheetName val="華加日 (2)"/>
      <sheetName val="金利"/>
      <sheetName val="上海摩林"/>
      <sheetName val="張志芩"/>
      <sheetName val="東亞"/>
      <sheetName val="粵駿"/>
      <sheetName val="廣東裝飾"/>
      <sheetName val="彪福"/>
      <sheetName val="綠城1"/>
      <sheetName val="廣亞"/>
      <sheetName val="莫兆記"/>
      <sheetName val="泰利"/>
      <sheetName val="中建三局 (3)"/>
      <sheetName val="中建三局 (2)"/>
      <sheetName val="黎明"/>
      <sheetName val="阳光"/>
      <sheetName val="清单说明8.19"/>
      <sheetName val="单项工程费汇总表"/>
      <sheetName val="临水A"/>
      <sheetName val="铝锰板平锁扣屋面（MT-01A)"/>
      <sheetName val="铝锰板墙（主体结构基层）"/>
      <sheetName val="新增钢结构A"/>
      <sheetName val="明天沟A"/>
      <sheetName val="临水B"/>
      <sheetName val="铝锰板直立锁边屋面（MT-01B 02B)(无结构墙）"/>
      <sheetName val="铝锰板直立锁边屋面（MT-01B)(有结构墙6361、6312"/>
      <sheetName val="新增钢结构B"/>
      <sheetName val="烟囱B"/>
      <sheetName val="临水C"/>
      <sheetName val="铝锰板平锁扣屋面（MT-01C）"/>
      <sheetName val="铝锰板墙（钢结构基层）"/>
      <sheetName val="铝锰板墙（主体结构基层）C"/>
      <sheetName val="新增钢结构C"/>
      <sheetName val="烟囱C"/>
      <sheetName val="明天沟C"/>
      <sheetName val="临水D"/>
      <sheetName val="铝锰板平锁扣屋面（MT-01D)"/>
      <sheetName val="烟囱D"/>
      <sheetName val="新增钢结构D"/>
      <sheetName val="D8-18、22"/>
      <sheetName val="铝锰板墙面 单层防水（MT1-05、06、07）"/>
      <sheetName val="铝锰板屋面 单层防水（MT1-04、05、07、08）"/>
      <sheetName val="铝锰板墙（幕墙MT1-08）"/>
      <sheetName val="D8-19、23"/>
      <sheetName val="铝锰板屋面（MT2MT6-04、06、07）双层防水"/>
      <sheetName val="铝锰板屋面（MT2MT6-04、06、07）单层防水"/>
      <sheetName val="铝锰板墙面 单层防水（MT2-05、06、07）"/>
      <sheetName val="明天沟D8-19、23"/>
      <sheetName val="D8-20、25"/>
      <sheetName val="铝锰板墙面 单层防水（MT3-04、05、06、07、08）"/>
      <sheetName val="铝锰板屋面（MT3-03、04、08）单层防水"/>
      <sheetName val="铝锰板墙（幕墙MT3-06）"/>
      <sheetName val="D8-21 、26 "/>
      <sheetName val="MT4-4、5、6 MT8-4、5、6铝锰板屋面（单层防水）"/>
      <sheetName val="明天沟D8-21、26"/>
      <sheetName val="合格证_(2)"/>
      <sheetName val="BQ1-SUM"/>
      <sheetName val="BQ1.1"/>
      <sheetName val="附表2"/>
      <sheetName val="BQ2.1"/>
      <sheetName val="BQ3-SUM"/>
      <sheetName val="BQ4-SUM"/>
      <sheetName val="BQ4.1"/>
      <sheetName val="BQ5-SUM"/>
      <sheetName val="BQ5.1"/>
      <sheetName val="BQ6其他项目清单"/>
      <sheetName val="BQ7代开发票"/>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表3"/>
      <sheetName val="甲供材"/>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BQ6-SUM"/>
      <sheetName val="BQ6.1"/>
      <sheetName val="BQ7其他项目清单"/>
      <sheetName val="BQ8甲供材损耗率表"/>
      <sheetName val="1号清单开办费"/>
      <sheetName val="2号清单裙楼土建"/>
      <sheetName val="3号清单塔楼土建"/>
      <sheetName val="4号清单非桩基础"/>
      <sheetName val="点工单价对比表"/>
      <sheetName val="补充项目单价对比表"/>
      <sheetName val="二标段"/>
      <sheetName val="一标段"/>
      <sheetName val="基础参数"/>
      <sheetName val="投模建筑面积"/>
      <sheetName val="投模成本测算与分摊"/>
      <sheetName val="单体指标表"/>
      <sheetName val="整体盈利预测表 "/>
      <sheetName val="目标成本汇总"/>
      <sheetName val="土地费用及开发前期费用"/>
      <sheetName val="建安费用汇总"/>
      <sheetName val="保障房"/>
      <sheetName val="商业"/>
      <sheetName val="非人防地下室"/>
      <sheetName val="人防地下室"/>
      <sheetName val="其他单体"/>
      <sheetName val="幼儿园"/>
      <sheetName val="测算计算式"/>
      <sheetName val="产品配置标准"/>
      <sheetName val="合约界面"/>
      <sheetName val="保障房户内装修费用测算"/>
      <sheetName val="整体盈利预测表"/>
      <sheetName val="整体盈利预测表（分业态）"/>
      <sheetName val="整体盈利预测表（12345）"/>
      <sheetName val="调整说明"/>
      <sheetName val="调整说明（上会后）"/>
      <sheetName val="非施工合同汇总"/>
      <sheetName val="可售商业分摊费用明细"/>
      <sheetName val="5#地"/>
      <sheetName val="A LOFT办公"/>
      <sheetName val="B玫瑰天街"/>
      <sheetName val="C临街商业"/>
      <sheetName val="D百货MALL"/>
      <sheetName val="E有产权地下商业"/>
      <sheetName val="F无产权地下商业"/>
      <sheetName val="G非人防地下室"/>
      <sheetName val="H人防地下室"/>
      <sheetName val="测算单价"/>
      <sheetName val="目标成本测算明细"/>
      <sheetName val="成本科目表"/>
      <sheetName val="开口费测算表"/>
      <sheetName val="基础工程测算明细"/>
      <sheetName val="电梯供货及安装价格"/>
      <sheetName val="补充单价"/>
      <sheetName val="执行及偏差"/>
      <sheetName val="Inv_days #5"/>
      <sheetName val="勾稽检查"/>
      <sheetName val="投资评价指标"/>
      <sheetName val="运营节奏"/>
      <sheetName val="价格规划"/>
      <sheetName val="销售回款结算"/>
      <sheetName val="成本测算与分摊"/>
      <sheetName val="盈利指标"/>
      <sheetName val="签约利润"/>
      <sheetName val="结算利润"/>
      <sheetName val="土增税清算"/>
      <sheetName val="融资方案"/>
      <sheetName val="现金流量表"/>
      <sheetName val="敏感分析"/>
      <sheetName val="持有物业收益"/>
      <sheetName val="预留底稿"/>
      <sheetName val="损益表及项目说明"/>
      <sheetName val="资产负债表及项目说明"/>
      <sheetName val="费用表及项目说明"/>
      <sheetName val="利润分配表"/>
      <sheetName val="Rec_days #6"/>
      <sheetName val="FA_Dep #7"/>
      <sheetName val="IA_Amort #8 "/>
      <sheetName val="LOC #9"/>
      <sheetName val="Rec_Age #10"/>
      <sheetName val="项目造价分析"/>
      <sheetName val="石材(米黄色）幕墙综合单价分析表（1#、2#、5#、6#）"/>
      <sheetName val="石材(米黄色）幕墙综合单价分析表（s6、s8)"/>
      <sheetName val="石材(咖啡色）幕墙综合单价分析表（s6、s8)"/>
      <sheetName val="石材(黑色）幕墙综合单价分析表（s6、s8)"/>
      <sheetName val="镀锌钢板综合单价分析表（s6、s8)"/>
      <sheetName val="轻钢玻璃雨蓬综合单价分析表（1#、2#、5#、6#） "/>
      <sheetName val="轻钢玻璃采光顶综合单价分析表（s6、s8) "/>
      <sheetName val="弯弧铝板雨篷"/>
      <sheetName val="铝板雨篷"/>
      <sheetName val="选择性项目单价"/>
      <sheetName val="附表一  主要材料、费率报价表"/>
      <sheetName val="措施费项目"/>
      <sheetName val="增加组价"/>
      <sheetName val="高层地上-土建"/>
      <sheetName val="车库-土建"/>
      <sheetName val="电线、电缆"/>
      <sheetName val="项目工程费用汇总表"/>
      <sheetName val="五号清单-栏杆百叶及门窗工程汇总"/>
      <sheetName val="五号清单-栏杆汇总表  "/>
      <sheetName val="五号清单-百叶汇总表 "/>
      <sheetName val="五号清单-栏杆综合单价分析表"/>
      <sheetName val="五号清单-固定百叶综合单价分析表"/>
      <sheetName val="五号清单-主要材料价格表"/>
      <sheetName val="利息7月-8月"/>
      <sheetName val="利息8月-9月"/>
      <sheetName val="利息9月-10月"/>
      <sheetName val="10-11月"/>
      <sheetName val="11月-12月"/>
      <sheetName val="12-1月"/>
      <sheetName val="1-2月"/>
      <sheetName val="项目责任书-封面G01SH"/>
      <sheetName val="项目责任书-项目指标G01SH"/>
      <sheetName val="项目责任书-预算明细G01SH"/>
      <sheetName val="项目责任书-项目考核指标G01SH"/>
      <sheetName val="项目责任书-时间节点G01SH"/>
      <sheetName val="项目责任书-现金流量表G01SH"/>
      <sheetName val="项目月度考核指标G01SH"/>
      <sheetName val="项目月度预算执行情况表G01SH"/>
      <sheetName val="公司月度考核指标—各部门完成"/>
      <sheetName val="公司现金流量—成本管理、财务完成"/>
      <sheetName val="公司人资情况—运营、综管完成"/>
      <sheetName val="青浦项目月度考核指标—各部门完成"/>
      <sheetName val="奉贤项目月度考核指标—各部门完成"/>
      <sheetName val="管理规划及进展—各部门完成"/>
      <sheetName val="月度招标计划—各部门完成"/>
      <sheetName val="青浦项目成本动态分析—成本管理完成"/>
      <sheetName val="奉贤项目成本动态分析—成本管理完成"/>
      <sheetName val="青浦销售情况—销售完成"/>
      <sheetName val="奉贤销售情况——销售完成"/>
      <sheetName val="项目招标单位—各部门完成"/>
      <sheetName val="项目合作单位—各部门完成"/>
      <sheetName val="材料（设备）招标汇总表—成本管理完成"/>
      <sheetName val="1#楼分部分项清单"/>
      <sheetName val="2#楼分部分项清单"/>
      <sheetName val="3#楼分部分项清单"/>
      <sheetName val="4#楼分部分项清单"/>
      <sheetName val="5#楼分部分项清单"/>
      <sheetName val="6#楼分部分项清单"/>
      <sheetName val="7#楼分部分项清单"/>
      <sheetName val="幕墙外遮阳工料机分析表（织物）"/>
      <sheetName val="铝合金平开窗工料机分析表（织物） "/>
      <sheetName val="零星项目单价表"/>
      <sheetName val="织物外遮阳主材表"/>
      <sheetName val="2011年入职"/>
      <sheetName val="志刚1司龄"/>
      <sheetName val="学历"/>
      <sheetName val="Sheet18"/>
      <sheetName val="新职级汇总"/>
      <sheetName val="首钢在职人员信息"/>
      <sheetName val="补充医疗人数2013"/>
      <sheetName val="首钢离职人员信息"/>
      <sheetName val="首钢人员变动"/>
      <sheetName val="首钢在职人员信息 (2)"/>
      <sheetName val="年龄"/>
      <sheetName val="2011.10员工培训"/>
      <sheetName val="2012年体检E级"/>
      <sheetName val="研发平均年龄2012.4.24"/>
      <sheetName val="Sheet19"/>
      <sheetName val="合院"/>
      <sheetName val="联排"/>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水平区"/>
      <sheetName val="子管理区"/>
      <sheetName val="干线区"/>
      <sheetName val="主管理区"/>
      <sheetName val="材料报价单"/>
      <sheetName val="辅助材料报价单"/>
      <sheetName val="总报价单"/>
      <sheetName val="自用材料报价单"/>
      <sheetName val="B&amp;P"/>
      <sheetName val="经营计划审批表"/>
      <sheetName val="月报综述"/>
      <sheetName val="管理利润"/>
      <sheetName val="会计利润 (土评-孔)"/>
      <sheetName val="关键节点"/>
      <sheetName val="销售计划-检验"/>
      <sheetName val="工程付款汇总表"/>
      <sheetName val="工程款总明细表"/>
      <sheetName val="贷款明细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评（孔）"/>
      <sheetName val="开发间接费表"/>
      <sheetName val="科目明细表"/>
      <sheetName val="附件 (2)"/>
      <sheetName val="3_12"/>
      <sheetName val="3_12 (2)"/>
      <sheetName val="监控配置 (2)"/>
      <sheetName val="3_29"/>
      <sheetName val="422"/>
      <sheetName val="配置比较"/>
      <sheetName val="报价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3"/>
      <sheetName val="附表4"/>
      <sheetName val="附表5"/>
      <sheetName val="附表6"/>
      <sheetName val="附表7"/>
      <sheetName val="附表8"/>
      <sheetName val="附表9"/>
      <sheetName val="基础T接头"/>
      <sheetName val="装饰主材表"/>
      <sheetName val="计算书 "/>
      <sheetName val="计算书（汇总）"/>
      <sheetName val="计算书（序号）"/>
      <sheetName val="团泊别墅-清单 (110112)"/>
      <sheetName val="问题"/>
      <sheetName val="团泊别墅-清单 (110112) (2)"/>
      <sheetName val="计算书（序号） (新)"/>
      <sheetName val="主要材料表 (10.10.19)"/>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成本0601"/>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其他业务收支"/>
      <sheetName val="营业外收支"/>
      <sheetName val="每日C02年费用"/>
      <sheetName val="按时间回款"/>
      <sheetName val="协议（非工抵）"/>
      <sheetName val="总表—回款合同额按天排"/>
      <sheetName val="协议（工抵）"/>
      <sheetName val="合同续付"/>
      <sheetName val="合同借款"/>
      <sheetName val="银行在途"/>
      <sheetName val="5月回款明细"/>
      <sheetName val="4月合同额已算"/>
      <sheetName val="当月回款明细"/>
      <sheetName val="5月合同额已算"/>
      <sheetName val="合同工抵"/>
      <sheetName val="合同工抵退款"/>
      <sheetName val="罗乐"/>
      <sheetName val="谈闵"/>
      <sheetName val="朱秀伟"/>
      <sheetName val="马云"/>
      <sheetName val="吴兆洋"/>
      <sheetName val="崔凯"/>
      <sheetName val="别墅"/>
      <sheetName val="Sheet25"/>
      <sheetName val="上报法务"/>
      <sheetName val="罚款明细"/>
      <sheetName val="车位意向金"/>
      <sheetName val="解抵押清单"/>
      <sheetName val="协议在途分析"/>
      <sheetName val="合同欠款"/>
      <sheetName val="回款统计总表"/>
      <sheetName val="6#借款10月.11月明细"/>
      <sheetName val="9回款"/>
      <sheetName val="10月回款"/>
      <sheetName val="11月回款"/>
      <sheetName val="12月回款"/>
      <sheetName val="2012年1月回款"/>
      <sheetName val="2012年2月回款"/>
      <sheetName val="叠拼2011年回款明细"/>
      <sheetName val="叠拼2012年1月回款明细"/>
      <sheetName val="2012年3月回款 "/>
      <sheetName val="叠拼2012年2月回款明细"/>
      <sheetName val="商业2011年借款明细"/>
      <sheetName val="商业2012年1月借款明细"/>
      <sheetName val="2012年4月回款 "/>
      <sheetName val="叠拼2012年3月回款明细"/>
      <sheetName val="商业2012年2月借款明细"/>
      <sheetName val="2012年5月回款"/>
      <sheetName val="叠拼2012年4月回款明细"/>
      <sheetName val="商业2012年3月借款明细"/>
      <sheetName val="一期高层2012年12月回款"/>
      <sheetName val="一期高层2012年11月回款"/>
      <sheetName val="一期高层2012年10月回款"/>
      <sheetName val="一期高层2012年9月回款"/>
      <sheetName val="一期高层2012年8月回款"/>
      <sheetName val="一期高层2012年7月回款"/>
      <sheetName val="2012年6月回款"/>
      <sheetName val="叠拼2012年5月回款明细"/>
      <sheetName val="叠拼2012年12月回款明细"/>
      <sheetName val="叠拼2012年11月回款明细"/>
      <sheetName val="叠拼2012年10月回款明细"/>
      <sheetName val="叠拼2012年9月回款明细"/>
      <sheetName val="叠拼2012年8月回款明细"/>
      <sheetName val="叠拼2012年7月回款明细"/>
      <sheetName val="叠拼2012年6月回款明细"/>
      <sheetName val="商业2012年5月借款明细"/>
      <sheetName val="一期高层2013年8月回款"/>
      <sheetName val="一期高层2013年6月回款"/>
      <sheetName val="一期高层2013年5月回款"/>
      <sheetName val="一期高层2013年4月回款"/>
      <sheetName val="一期高层2013年3月回款"/>
      <sheetName val="一期高层2013年2月回款"/>
      <sheetName val="一期高层2013年1月回款"/>
      <sheetName val="商业2012年12月回款明细"/>
      <sheetName val="叠拼2013年2月回款明细"/>
      <sheetName val="叠拼2013年1月回款明细"/>
      <sheetName val="一期高层2013年9月回款"/>
      <sheetName val="一期高层2014年5月回款"/>
      <sheetName val="叠拼2013年6月回款明细"/>
      <sheetName val="叠拼2013年5月回款明细"/>
      <sheetName val="叠拼2013年4月回款明细"/>
      <sheetName val="叠拼2013年3月回款明细"/>
      <sheetName val="商业2013年8月回款明细"/>
      <sheetName val="叠拼2013年9月回款明细"/>
      <sheetName val="叠拼2014年5月回款明细"/>
      <sheetName val="商业2013年9月回款明细"/>
      <sheetName val="商业2014年5月回款明细"/>
      <sheetName val="商业2013年6月回款明细"/>
      <sheetName val="商业2013年5月回款明细"/>
      <sheetName val="商业2013年4月回款明细"/>
      <sheetName val="商业2013年3月回款明细"/>
      <sheetName val="钢筋调价汇总表"/>
      <sheetName val="责任书封面"/>
      <sheetName val="主界面"/>
      <sheetName val="查询表"/>
      <sheetName val="销售分解"/>
      <sheetName val="期间费用及薪酬"/>
      <sheetName val="利润估算"/>
      <sheetName val="附表2-销售分析"/>
      <sheetName val="附表3-开发计划"/>
      <sheetName val="附表4-招标计划"/>
      <sheetName val="附表5-合作单位"/>
      <sheetName val="利息资本化 "/>
      <sheetName val="利息支出"/>
      <sheetName val="成本变化指标对比表"/>
      <sheetName val="进度计划"/>
      <sheetName val="改动说明"/>
      <sheetName val="现金流1"/>
      <sheetName val="待转化-利润贡献"/>
      <sheetName val="待转化-13年利润锁定"/>
      <sheetName val="土增新"/>
      <sheetName val="资本化利息"/>
      <sheetName val="资本化利息基础表"/>
      <sheetName val="总额对比"/>
      <sheetName val="一期单方对比"/>
      <sheetName val="指标对比(与责任书版)"/>
      <sheetName val="13年融资计划"/>
      <sheetName val="14年融资计划"/>
      <sheetName val="15年融资计划"/>
      <sheetName val="16年融资计划"/>
      <sheetName val="项目配置标准表"/>
      <sheetName val="17年融资计划"/>
      <sheetName val="13年融资费用"/>
      <sheetName val="14年融资费用"/>
      <sheetName val="15年融资费用"/>
      <sheetName val="16年融资费用"/>
      <sheetName val="17年融资费用"/>
      <sheetName val="地上汇总简表"/>
      <sheetName val="综合指标表 (2)"/>
      <sheetName val="项目配置标准表-新"/>
      <sheetName val="拟应用的集采情况"/>
      <sheetName val="与启动会版对比"/>
      <sheetName val="与方案版对比"/>
      <sheetName val="与责任书版对比"/>
      <sheetName val="一期住宅成本明细表"/>
      <sheetName val="二期住宅成本明细表"/>
      <sheetName val="三期住宅成本明细表"/>
      <sheetName val="四期住宅成本明细表"/>
      <sheetName val="一期车库成本明细表"/>
      <sheetName val="外檐材质变化对比表"/>
      <sheetName val="二期车库成本明细表"/>
      <sheetName val="三期车库成本明细表"/>
      <sheetName val="四期车库成本明细表"/>
      <sheetName val="花园洋房"/>
      <sheetName val="智能化 "/>
      <sheetName val="设计费测算表"/>
      <sheetName val="样板间预算"/>
      <sheetName val="消防测算"/>
      <sheetName val="景观汇总表"/>
      <sheetName val="智能化测算"/>
      <sheetName val="电梯明细表测算"/>
      <sheetName val="样板房装修测算表"/>
      <sheetName val="公共部位精装修测算表"/>
      <sheetName val="照母山会所精装成本估算"/>
      <sheetName val="一期联排建安地上部分分析表 "/>
      <sheetName val="联排建安地上部分分析表"/>
      <sheetName val="一期联排地下室建安分析表"/>
      <sheetName val="联排地下室建安分析表"/>
      <sheetName val="一期联排地下车库建安分析表 "/>
      <sheetName val="联排地下车库建安分析表"/>
      <sheetName val="一期双拼改独栋建安分析表"/>
      <sheetName val="双拼改独栋建安分析表"/>
      <sheetName val="洋房建安分析表"/>
      <sheetName val="洋房地下室建安分析表"/>
      <sheetName val="高层建安费一期"/>
      <sheetName val="高层建安费 (2)"/>
      <sheetName val="高层建安费-二期 "/>
      <sheetName val="高层建安费-二三四期"/>
      <sheetName val="会所建安费"/>
      <sheetName val="一期商业建安费 "/>
      <sheetName val="二期商业建安费"/>
      <sheetName val="商业建安费  "/>
      <sheetName val="商业建安费 "/>
      <sheetName val="一期高层架空层建安费 "/>
      <sheetName val="一期高层车库建安费"/>
      <sheetName val="高层车库建安费"/>
      <sheetName val="幼儿园成本明细表"/>
      <sheetName val="公共景观"/>
      <sheetName val="铁路加盖测算表"/>
      <sheetName val="管理费用2013"/>
      <sheetName val="销售费用2013"/>
      <sheetName val="管理费用新"/>
      <sheetName val="销售费用新"/>
      <sheetName val="管理费用2014"/>
      <sheetName val="3.6m公寓"/>
      <sheetName val="3.6m公寓数据来源"/>
      <sheetName val="高层清单"/>
      <sheetName val="可调材料价格表"/>
      <sheetName val="A类高层"/>
      <sheetName val="A类高层数据"/>
      <sheetName val="法式联排"/>
      <sheetName val="法式联排数据来源"/>
      <sheetName val="别墅清单"/>
      <sheetName val="高层下商业 不带转换层"/>
      <sheetName val="高层下商业 不带转换层数据来源"/>
      <sheetName val="高层区 不带人防车库"/>
      <sheetName val="高层区 不带人防车库数据来源"/>
      <sheetName val="英式联排"/>
      <sheetName val="英式联排数据来源"/>
      <sheetName val="土建工程量清单使用范围"/>
      <sheetName val="小高层措施清单"/>
      <sheetName val="高层措施清单"/>
      <sheetName val="超高层措施清单"/>
      <sheetName val="办公楼1措施清单"/>
      <sheetName val="办公楼2措施清单"/>
      <sheetName val="独立商业、办公楼措施清单"/>
      <sheetName val="学校、幼儿园措施清单"/>
      <sheetName val="除别墅外下方裙房商业措施清单"/>
      <sheetName val="别墅下裙房商业措施清单"/>
      <sheetName val="别墅措施清单"/>
      <sheetName val="花园洋房措施清单"/>
      <sheetName val="别墅下地下室、地下车库措施清单"/>
      <sheetName val="除别墅外下方地下室、地下车库措施清单"/>
      <sheetName val="土建钢材价格"/>
      <sheetName val="下浮比例报价表"/>
      <sheetName val="重庆"/>
      <sheetName val="关键节点表"/>
      <sheetName val="关键节点表及年度是施工面积统计"/>
      <sheetName val="封面--12#"/>
      <sheetName val="说明--12#"/>
      <sheetName val="汇总表--12#"/>
      <sheetName val="12#措施"/>
      <sheetName val="5.17清单--12#"/>
      <sheetName val="单价组价"/>
      <sheetName val="1#楼SOHO单价组价"/>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本日"/>
      <sheetName val="本月"/>
      <sheetName val="本年"/>
      <sheetName val="商业2013年2月回款明细"/>
      <sheetName val="商业2013年1月回款明细"/>
      <sheetName val="商业2012年11月回款明细"/>
      <sheetName val="商业2012年10月回款明细"/>
      <sheetName val="商业2012年9月回款明细"/>
      <sheetName val="商业2012年8月回款明细"/>
      <sheetName val="商业2012年7月回款明细"/>
      <sheetName val="商业2012年6月回款明细"/>
      <sheetName val="商业2012年4月借款明细 "/>
      <sheetName val="管理例会表4.30"/>
      <sheetName val="基础台账表"/>
      <sheetName val="多层意向金"/>
      <sheetName val="逾期签约明细"/>
      <sheetName val="高层意向金情况"/>
      <sheetName val="总体业绩统计"/>
      <sheetName val="12月业绩统计"/>
      <sheetName val="白板数统计"/>
      <sheetName val="分组前白板数统计"/>
      <sheetName val="退房"/>
      <sheetName val="换房"/>
      <sheetName val="日统计"/>
      <sheetName val="周业绩统计"/>
      <sheetName val="回款计划（多层）"/>
      <sheetName val="分楼层均价"/>
      <sheetName val="协议未转明细"/>
      <sheetName val="合同欠款明细"/>
      <sheetName val="周奖励新增明细"/>
      <sheetName val="周例会（张）"/>
      <sheetName val="高层意向金分析"/>
      <sheetName val="预计回款明细"/>
      <sheetName val="周报表协议明细"/>
      <sheetName val="高层台账"/>
      <sheetName val="周统计报表"/>
      <sheetName val="月报表成交明细"/>
      <sheetName val="逾期"/>
      <sheetName val="非逾期"/>
      <sheetName val="10月业绩"/>
      <sheetName val="所有二批高层明细"/>
      <sheetName val="合同欠款明细新"/>
      <sheetName val="回款计划（高层）"/>
      <sheetName val="回款计划（整体）"/>
      <sheetName val="本月合计"/>
      <sheetName val="沈阳"/>
      <sheetName val="杭州调"/>
      <sheetName val="调整（争取版本）"/>
      <sheetName val="奥园"/>
      <sheetName val="伊顿"/>
      <sheetName val="亚太"/>
      <sheetName val="嘉德"/>
      <sheetName val="凡尔赛"/>
      <sheetName val="欧麓西"/>
      <sheetName val="欧麓东"/>
      <sheetName val="紫泉枫丹"/>
      <sheetName val="8月数据"/>
      <sheetName val="集团三季度汇报"/>
      <sheetName val="集团表格"/>
      <sheetName val="集团表格1"/>
      <sheetName val="集团表格（2季度汇报）"/>
      <sheetName val="1季度完成"/>
      <sheetName val="全年任务"/>
      <sheetName val="1月完成"/>
      <sheetName val="2月完成"/>
      <sheetName val="1月销售指标"/>
      <sheetName val="2013年完成情况"/>
      <sheetName val="2013合同备案数"/>
      <sheetName val="3月完成"/>
      <sheetName val="4月完成"/>
      <sheetName val="5月完成"/>
      <sheetName val="2014年新增计划"/>
      <sheetName val="6月完成"/>
      <sheetName val="7月完成"/>
      <sheetName val="全年新增任务4月调"/>
      <sheetName val="欠款简表"/>
      <sheetName val="贷款欠款"/>
      <sheetName val="各银行数据"/>
      <sheetName val="农行退卷"/>
      <sheetName val="资料不齐"/>
      <sheetName val="资料齐"/>
      <sheetName val="大地块按揭清单"/>
      <sheetName val="首付逾期跟进记录"/>
      <sheetName val="认购未签"/>
      <sheetName val="大地块签约"/>
      <sheetName val="大地块认购"/>
      <sheetName val="农行退卷-tx"/>
      <sheetName val="本月预计贷款回款"/>
      <sheetName val="大地块、别墅认购"/>
      <sheetName val="会计利润 (土地评估增值)"/>
      <sheetName val="往来明细表"/>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附表说明"/>
      <sheetName val="现金流新 IRR"/>
      <sheetName val="待转化-利润贡献 (2)"/>
      <sheetName val="开发间接费分摊"/>
      <sheetName val="2014管理费用"/>
      <sheetName val="利息资本化重测"/>
      <sheetName val="项目关键节点"/>
      <sheetName val="表1工程概况"/>
      <sheetName val="表2(结)工程成本预结算费用表"/>
      <sheetName val="表2&quot;(结)公共配套工程预成本结算费用表 "/>
      <sheetName val="CDKOHSL"/>
      <sheetName val="表2工程成本跟踪表"/>
      <sheetName val="南区一二期发生成本明细"/>
      <sheetName val="CN1-IT土建成本分析"/>
      <sheetName val="分包及甲供"/>
      <sheetName val="表2-1建筑工程主要经济指标（CN1-IT）"/>
      <sheetName val="表2-2安装工程主要经济指标（CN1-IT）"/>
      <sheetName val="表2&quot;公共配套工程成本动态跟踪表"/>
      <sheetName val="公共配套成本分摊调整明细"/>
      <sheetName val="RGDP"/>
      <sheetName val="ASIA"/>
      <sheetName val="Collateral"/>
      <sheetName val="Disposition"/>
      <sheetName val="表1005项目预算年度开发计划表"/>
      <sheetName val="表2002项目销售计划(按金额)"/>
      <sheetName val="date"/>
      <sheetName val="F地块建筑面积统计表 "/>
      <sheetName val="G地块建筑面积统计表 "/>
      <sheetName val="H地块建筑面积统计表"/>
      <sheetName val="I地块建筑面积统计表"/>
      <sheetName val="J地块建筑面积统计表"/>
      <sheetName val="1#楼面积"/>
      <sheetName val="2#楼面积"/>
      <sheetName val="3#楼面积"/>
      <sheetName val="4#楼面积"/>
      <sheetName val="5#楼面积"/>
      <sheetName val="6#9#楼面积"/>
      <sheetName val="7#8#楼面积"/>
      <sheetName val="10#楼面积"/>
      <sheetName val="11#楼面积"/>
      <sheetName val="12#楼面积"/>
      <sheetName val="13#楼面积"/>
      <sheetName val="14#楼面积"/>
      <sheetName val="15#楼面积"/>
      <sheetName val="16#楼面积"/>
      <sheetName val="17#楼面积"/>
      <sheetName val="18#楼面积"/>
      <sheetName val="19#25#楼面积"/>
      <sheetName val="20#楼面积"/>
      <sheetName val="21#楼面积"/>
      <sheetName val="22#楼面积"/>
      <sheetName val="23#楼面积"/>
      <sheetName val="24#楼面积"/>
      <sheetName val="26#楼面积"/>
      <sheetName val="27#楼面积"/>
      <sheetName val="28#楼面积"/>
      <sheetName val="29#楼面积"/>
      <sheetName val="31#楼面积"/>
      <sheetName val="幼儿园面积"/>
      <sheetName val="评估结论"/>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远期支票"/>
      <sheetName val="土增(车库成本70%，建安成本全进））"/>
      <sheetName val="土增（车库成本70%，建安成本86%）"/>
      <sheetName val="重大节点"/>
      <sheetName val="管理费用12"/>
      <sheetName val="12年销售费用"/>
      <sheetName val="4亿开发贷四五六期资本化"/>
      <sheetName val="管理费用11"/>
      <sheetName val="土增（车库面积、成本、收入都计算）"/>
      <sheetName val="土增（查账）"/>
      <sheetName val="利息资本化集团"/>
      <sheetName val="13年管理费用"/>
      <sheetName val="13年销售费用"/>
      <sheetName val="付款计划（新）"/>
      <sheetName val="1、会计利润"/>
      <sheetName val="2、会计利润（土地评估增值）"/>
      <sheetName val="3、会计毛利"/>
      <sheetName val="4、会计毛利（土地评估增值）"/>
      <sheetName val="5、管理利润"/>
      <sheetName val="6、管理毛利"/>
      <sheetName val="7、现金流"/>
      <sheetName val="8、节奏成本"/>
      <sheetName val="9、销售计划"/>
      <sheetName val="10、待转化-利润贡献"/>
      <sheetName val="11、待转化-14年利润锁定"/>
      <sheetName val="12、付款计划"/>
      <sheetName val="13、2014销售费用"/>
      <sheetName val="14、2014管理费用"/>
      <sheetName val="15、贷款明细"/>
      <sheetName val="16、税款"/>
      <sheetName val="17、其他收支表"/>
      <sheetName val="18、土地评估增值及商誉"/>
      <sheetName val="19、科目明细表"/>
      <sheetName val="20、关键节点表"/>
      <sheetName val="21、2014收入测算"/>
      <sheetName val="融资财务费用1"/>
      <sheetName val="22、开发间接费"/>
      <sheetName val="23、利息资本化"/>
      <sheetName val="销售费用11、12"/>
      <sheetName val="销售费用（13年新）"/>
      <sheetName val="销售费用（14年新）"/>
      <sheetName val="销售费用13年（旧）"/>
      <sheetName val="管理费用（13年新）"/>
      <sheetName val="管理费用2013年（旧）"/>
      <sheetName val="24、利息资本化基础数据"/>
      <sheetName val="土增（查帐）"/>
      <sheetName val="土增（不含车库)"/>
      <sheetName val="25、土增（不限额）"/>
      <sheetName val="26、土增（限额）"/>
      <sheetName val="开发节奏（旧）"/>
      <sheetName val="现金流(旧）"/>
      <sheetName val="节奏成本（旧）"/>
      <sheetName val="bs&amp;pl"/>
      <sheetName val="填写要求"/>
      <sheetName val="ADJ"/>
      <sheetName val="附注"/>
      <sheetName val="管理费"/>
      <sheetName val="Index"/>
      <sheetName val="银行存款"/>
      <sheetName val="预收账款"/>
      <sheetName val="回款核对"/>
      <sheetName val="销售及结转"/>
      <sheetName val="税金"/>
      <sheetName val="预付税金"/>
      <sheetName val="CF资料"/>
      <sheetName val="所得及递延税"/>
      <sheetName val="土增递延"/>
      <sheetName val="内部关联往来"/>
      <sheetName val="应收款"/>
      <sheetName val="借款"/>
      <sheetName val="销售费计提"/>
      <sheetName val="纳税调整"/>
      <sheetName val="资本承担（新）"/>
      <sheetName val="付款核对"/>
      <sheetName val="收入成本"/>
      <sheetName val="在建物业"/>
      <sheetName val=" 成本结转（新）"/>
      <sheetName val="应付款"/>
      <sheetName val="科目余额1月"/>
      <sheetName val="科目余额"/>
      <sheetName val="金融资产"/>
      <sheetName val="无形资产"/>
      <sheetName val="股权投资"/>
      <sheetName val="土地(总)"/>
      <sheetName val="产值"/>
      <sheetName val="土地(08年)"/>
      <sheetName val="总土地(09.03)"/>
      <sheetName val="土摊测算"/>
      <sheetName val="建造成本"/>
      <sheetName val="间接费"/>
      <sheetName val="间接费分摊"/>
      <sheetName val="财务费"/>
      <sheetName val="土增税"/>
      <sheetName val="其他净收益"/>
      <sheetName val="权益变动"/>
      <sheetName val="销售费用(2014) "/>
      <sheetName val="费用明细2014"/>
      <sheetName val="利息资本化基础数据表"/>
      <sheetName val="利息资本化计算表"/>
      <sheetName val="管理毛利 "/>
      <sheetName val="2013年销售费用预算表"/>
      <sheetName val="2014销售费用"/>
      <sheetName val="合同额已算"/>
      <sheetName val="员工"/>
      <sheetName val="大单"/>
      <sheetName val="工抵"/>
      <sheetName val="发函"/>
      <sheetName val="大单总"/>
      <sheetName val="工抵总"/>
      <sheetName val="年度、月度情况"/>
      <sheetName val="2014年分月指标-2月调实"/>
      <sheetName val="分日情况"/>
      <sheetName val="月度新增"/>
      <sheetName val="剩余资源"/>
      <sheetName val="借款明细"/>
      <sheetName val="在途明细"/>
      <sheetName val="本月新增明细"/>
      <sheetName val="景观硬景"/>
      <sheetName val="苗木"/>
      <sheetName val="市政排水"/>
      <sheetName val="水电"/>
      <sheetName val="价格变化的品种"/>
      <sheetName val="2000CCTV"/>
      <sheetName val="2000PA"/>
      <sheetName val="2000DCN"/>
      <sheetName val="2000INTERCOM"/>
      <sheetName val="99CCTV SUP"/>
      <sheetName val="99Paging"/>
      <sheetName val="99Inter"/>
      <sheetName val="99DCN"/>
      <sheetName val="销售明细账"/>
      <sheetName val="5.1-销售数量及金额 湖北"/>
      <sheetName val="发现问题汇总"/>
      <sheetName val="Control List"/>
      <sheetName val="Name list"/>
      <sheetName val="各公司国际会计准则下报表"/>
      <sheetName val="POA"/>
      <sheetName val="IFRS"/>
      <sheetName val="PwC"/>
      <sheetName val="A-1货币资金明细表"/>
      <sheetName val="RP A-1货币资金汇总表(不用填写)"/>
      <sheetName val="A-2-1内部往来明细"/>
      <sheetName val="A-2-3 应收应付关联方明细"/>
      <sheetName val="RP A-2-3 应收应付关联方汇总表(不用填写)"/>
      <sheetName val="A-3 应收帐款明细表"/>
      <sheetName val="RP A-3应收帐款汇总表(不用填写) "/>
      <sheetName val="A-4 预付帐款明细表"/>
      <sheetName val="A-5其他应收款明细表"/>
      <sheetName val="A-6-1 POC计算表"/>
      <sheetName val="A-6-2 POC调整分录"/>
      <sheetName val="A-6-4 存货预提调整分录"/>
      <sheetName val="A-6-5 存货明细表"/>
      <sheetName val="RP A-6 存货汇总表(不用填写)"/>
      <sheetName val="A-7 待摊费用明细表"/>
      <sheetName val="A-8 长期投资明细表"/>
      <sheetName val="A-9 固定资产变动表"/>
      <sheetName val="A-10 其他长期资产明细表"/>
      <sheetName val="L-1 短期借款明细表"/>
      <sheetName val="RP L-1 短期借款(不用填写)"/>
      <sheetName val="L-2 长期借款明细表"/>
      <sheetName val="RP L-2 长期借款(不用填写)"/>
      <sheetName val="L-3 应付帐款"/>
      <sheetName val="L-4 其他应付款明细表"/>
      <sheetName val="L-5 应交税金"/>
      <sheetName val="L-6 其它流动负债科目"/>
      <sheetName val="L-7 工资福利费"/>
      <sheetName val="L-8 资本承担"/>
      <sheetName val="C-1 所有者权益"/>
      <sheetName val="PL-1 收入成本明细表"/>
      <sheetName val="PL-2 其它业务利润"/>
      <sheetName val="PL-3 销售及管理费用明细表"/>
      <sheetName val="RP PL-3 经营溢利（不用填写）"/>
      <sheetName val="PL-4 财务费用明细表"/>
      <sheetName val="RP PL-4 财务费用"/>
      <sheetName val="PL-5 利息资本化计算表"/>
      <sheetName val="RP PL-6 所得税费用"/>
      <sheetName val="价目表"/>
      <sheetName val="会计利润（土地评估增值）"/>
      <sheetName val="会计毛利（土地评估增值）"/>
      <sheetName val="销售费用1"/>
      <sheetName val="区域往来"/>
      <sheetName val="海尔地产利息"/>
      <sheetName val="第3季度MS-销额"/>
      <sheetName val="第3季度MS-销量"/>
      <sheetName val="02年MS-销额"/>
      <sheetName val="02年MS-销量"/>
      <sheetName val="Data-升"/>
      <sheetName val="Data-金额"/>
      <sheetName val="Data-瓶"/>
      <sheetName val="付款明细"/>
      <sheetName val="当月月业绩统计"/>
      <sheetName val="协议欠款2（多层）"/>
      <sheetName val="协议欠款2（高层）"/>
      <sheetName val="合同欠款2（多层）"/>
      <sheetName val="合同欠款2（高层）"/>
      <sheetName val="余房结构"/>
      <sheetName val="回款排摸"/>
      <sheetName val="2月6日"/>
      <sheetName val="NEW"/>
      <sheetName val="集团版"/>
      <sheetName val="2014年分月指标-1.20版"/>
      <sheetName val="现金流 (2)"/>
      <sheetName val="新现金流"/>
      <sheetName val="工程款付款计划1"/>
      <sheetName val="0627与启动会对比"/>
      <sheetName val="0627与0415责任书对比"/>
      <sheetName val="别墅车库成本明细表"/>
      <sheetName val="叠拼车库成本明细"/>
      <sheetName val="高层车库成本明细"/>
      <sheetName val="高层建安费1#楼基础5#楼主体"/>
      <sheetName val="高层建安2#楼"/>
      <sheetName val="15-2商业建安费 A-C段"/>
      <sheetName val="15-3商业参考15-2系数不同点做调整"/>
      <sheetName val="A-1联排地上建安分析表"/>
      <sheetName val="A-1联排建安地下部分"/>
      <sheetName val="联排地下车库"/>
      <sheetName val="叠拼地下"/>
      <sheetName val="15-2高层、叠拼、商业车库建安费"/>
      <sheetName val="15-3景观"/>
      <sheetName val="15-2景观"/>
      <sheetName val="一级计划(定稿）"/>
      <sheetName val="开发三级计划"/>
      <sheetName val="高层住宅2"/>
      <sheetName val="高层住宅3"/>
      <sheetName val="1号地块联排"/>
      <sheetName val="售房部及别墅样板房1"/>
      <sheetName val="高层展示区及样板房1"/>
      <sheetName val="售房部"/>
      <sheetName val="别墅样板房及展示区"/>
      <sheetName val="高层异地样板房"/>
      <sheetName val="高层展示区及公区"/>
      <sheetName val="资源（高层）"/>
      <sheetName val="资源（别墅）"/>
      <sheetName val="招标"/>
      <sheetName val="报建（别墅）"/>
      <sheetName val="报建（高层）"/>
      <sheetName val="差异分析-SJ"/>
      <sheetName val="差异分析-年度-SJ"/>
      <sheetName val="会计毛利 "/>
      <sheetName val="现金流新"/>
      <sheetName val="新工程付款计划表"/>
      <sheetName val="待转化-利润贡献（新）"/>
      <sheetName val="现金流新+IRR"/>
      <sheetName val="建造成本审批表（一期新）"/>
      <sheetName val="直接成本审批表 (一期新)"/>
      <sheetName val="费用成本表 (一期）新"/>
      <sheetName val="建造成本审批表（二期新）"/>
      <sheetName val="直接成本审批表 (二期新)"/>
      <sheetName val="费用成本表 (二期）新"/>
      <sheetName val="老工程付款计划表"/>
      <sheetName val="土增比较"/>
      <sheetName val="土增 (2)"/>
      <sheetName val="汇总简表"/>
      <sheetName val="贷款利息"/>
      <sheetName val="13年融资计划表"/>
      <sheetName val="14年融资计划表"/>
      <sheetName val="15年融资计划表"/>
      <sheetName val="产品配置表"/>
      <sheetName val="1期成本汇总表"/>
      <sheetName val="2期成本汇总表"/>
      <sheetName val="1.2期成本汇总"/>
      <sheetName val="指标对比(与启动会)"/>
      <sheetName val="指标对比(与4.23汇报版)"/>
      <sheetName val="zygy成本增加项目"/>
      <sheetName val="与4.23汇报版对比"/>
      <sheetName val="会计利润对比"/>
      <sheetName val="目标成本对比"/>
      <sheetName val="差异说明"/>
      <sheetName val="二期高层（13号地块）车库成本明细表"/>
      <sheetName val="二期高层（3号地块）车库成本明细表"/>
      <sheetName val="高层1平层建安费新"/>
      <sheetName val="高层3平层建安费新 (2)"/>
      <sheetName val="高层跃层建安费"/>
      <sheetName val="别墅商业建安新"/>
      <sheetName val="联排地上建安表新"/>
      <sheetName val="ZY别墅车库建安费"/>
      <sheetName val="联排地下室建安表新"/>
      <sheetName val="联排地下车库建安费新"/>
      <sheetName val="高层商业建安费新"/>
      <sheetName val="高层平层建安费新"/>
      <sheetName val="高层车库建安费新"/>
      <sheetName val="高层人防车库建安费新"/>
      <sheetName val="5.1米公寓新"/>
      <sheetName val="公用配套设施0"/>
      <sheetName val="公配分摊明细0"/>
      <sheetName val="汇总表（景观新）"/>
      <sheetName val="别墅展示区景观工程费用测算"/>
      <sheetName val="别墅非展示区景观工程费用测算"/>
      <sheetName val="高层展示区景观工程费用测算"/>
      <sheetName val="高层非展示区景观工程费用测算"/>
      <sheetName val="独立商业及办公景观工程费用测算"/>
      <sheetName val="高层展示区景观"/>
      <sheetName val="高层非展示区景观"/>
      <sheetName val="别墅展示区景观"/>
      <sheetName val="别墅非展示区景观"/>
      <sheetName val="独立商业及办公景观"/>
      <sheetName val="中央公高层景观（原）"/>
      <sheetName val="中央公园别墅景观（原）"/>
      <sheetName val="会所及样板房装饰"/>
      <sheetName val="设计费明细"/>
      <sheetName val="土石方"/>
      <sheetName val="土石方分摊明细"/>
      <sheetName val="物业用装饰装修"/>
      <sheetName val="物管用房费用单方"/>
      <sheetName val="别墅车库架空测算费用"/>
      <sheetName val="公区装修"/>
      <sheetName val="建安成本单方对比"/>
      <sheetName val="别墅成本增加项目"/>
      <sheetName val="1号地高层1成本增加项目"/>
      <sheetName val="3号地成本增加项目"/>
      <sheetName val="中央公园售价差异"/>
      <sheetName val="1#2#地块地下室层高"/>
      <sheetName val="3号地商业架空层费用测算"/>
      <sheetName val="高层车库智能化"/>
      <sheetName val="排水工程"/>
      <sheetName val="噪音栏板费用"/>
      <sheetName val="协议"/>
      <sheetName val="付款方式"/>
      <sheetName val="银行"/>
      <sheetName val="按揭到帐"/>
      <sheetName val="接待人"/>
      <sheetName val="拼合情况"/>
      <sheetName val="样板房"/>
      <sheetName val="储藏室"/>
      <sheetName val="数据表"/>
      <sheetName val="完成确认"/>
      <sheetName val="鮮之味搭贈"/>
      <sheetName val="IG軍挑戰案附件(2)"/>
      <sheetName val="IG軍挑戰案附件(簽呈版)"/>
      <sheetName val="IG軍挑戰案附件(1)"/>
      <sheetName val="IG軍挑戰案1227"/>
      <sheetName val="上市計劃附件 (3)"/>
      <sheetName val="上市計劃附件 (2)"/>
      <sheetName val="上市計劃附件"/>
      <sheetName val="新產品上市計劃"/>
      <sheetName val="標準格式"/>
      <sheetName val="IG軍on pack附件 (2)"/>
      <sheetName val="IG軍on pack1204"/>
      <sheetName val="進度管制表"/>
      <sheetName val="促銷活動損益"/>
      <sheetName val="促銷活動附件"/>
      <sheetName val="盒蓋集字促銷方案"/>
      <sheetName val="台鹽合約"/>
      <sheetName val="台鹽合約 (2)"/>
      <sheetName val="公會附表"/>
      <sheetName val="公會代表"/>
      <sheetName val="葵花油合約書事宜"/>
      <sheetName val="追加預算"/>
      <sheetName val="1kg軍促銷方案研擬 "/>
      <sheetName val="小包裝研擬(2)"/>
      <sheetName val="小包裝促銷方案研擬(1) "/>
      <sheetName val="小包裝促銷方案研擬"/>
      <sheetName val="IG軍on pack附件"/>
      <sheetName val="IG軍on pack"/>
      <sheetName val="武田技酬金"/>
      <sheetName val="IG挑戰結算"/>
      <sheetName val="賣酒簽呈"/>
      <sheetName val="副牌補貼"/>
      <sheetName val="追加廣告預算0621"/>
      <sheetName val="經銷通路修正"/>
      <sheetName val="_____"/>
      <sheetName val="框图"/>
      <sheetName val="报价一"/>
      <sheetName val="框图2"/>
      <sheetName val="方案3"/>
      <sheetName val="10月回"/>
      <sheetName val="分布1"/>
      <sheetName val="流程图"/>
      <sheetName val="零研普查封面"/>
      <sheetName val="零研普查"/>
      <sheetName val="新零研普查"/>
      <sheetName val="普查城市详细编码"/>
      <sheetName val="调查表"/>
      <sheetName val="普查注意事项"/>
      <sheetName val="类型区分表"/>
      <sheetName val="康产品"/>
      <sheetName val="商店类型"/>
      <sheetName val="日用品明细表"/>
      <sheetName val="普查记录表"/>
      <sheetName val="劳务费发放明细表"/>
      <sheetName val="样本分布示例牡丹江"/>
      <sheetName val="选取调查样本封面 "/>
      <sheetName val="选取调查样本"/>
      <sheetName val="样本"/>
      <sheetName val="访员培训封面"/>
      <sheetName val="访员培训"/>
      <sheetName val="一览表"/>
      <sheetName val="媒体"/>
      <sheetName val="批发市场"/>
      <sheetName val="基础问卷市场调查表"/>
      <sheetName val="问卷示例"/>
      <sheetName val="A基础问卷"/>
      <sheetName val="A基础问卷示例"/>
      <sheetName val="学生资料卡"/>
      <sheetName val="品项口味一览表"/>
      <sheetName val="访员调查封面"/>
      <sheetName val="访员调查"/>
      <sheetName val="检核问卷封面 "/>
      <sheetName val="检核问卷及奖惩"/>
      <sheetName val="劳务费总计"/>
      <sheetName val="劳务费发放表 "/>
      <sheetName val="市调费用邮寄明细"/>
      <sheetName val="统计问卷封面 "/>
      <sheetName val="统计问卷"/>
      <sheetName val="零售价表"/>
      <sheetName val="销量表"/>
      <sheetName val="批号表"/>
      <sheetName val="B类销量统计表"/>
      <sheetName val="A类店统计表"/>
      <sheetName val="直营统计表"/>
      <sheetName val="直营统计表 (2)"/>
      <sheetName val="形成月报封面"/>
      <sheetName val="月报说明"/>
      <sheetName val="东北总铺"/>
      <sheetName val="东北总占"/>
      <sheetName val="月报封面"/>
      <sheetName val="铺货率"/>
      <sheetName val="分口味"/>
      <sheetName val="主品项铺货度"/>
      <sheetName val="哈分区"/>
      <sheetName val="占有总表"/>
      <sheetName val="分价占有"/>
      <sheetName val="零售价格"/>
      <sheetName val="零售批号"/>
      <sheetName val="批号预警表"/>
      <sheetName val="A级店口味铺货"/>
      <sheetName val="A级主要店"/>
      <sheetName val="市场信息（1）"/>
      <sheetName val="市场信息 (2)"/>
      <sheetName val="广促信息"/>
      <sheetName val="提供月报封面 "/>
      <sheetName val="形成月报封面 (3)"/>
      <sheetName val="关于资本化利息的基础数据"/>
      <sheetName val="Sheet23"/>
      <sheetName val="Sheet24"/>
      <sheetName val="统计总表"/>
      <sheetName val="高层二期合同台账"/>
      <sheetName val="商业二期合同台账"/>
      <sheetName val="重大节点(旧）"/>
      <sheetName val="开发间接费用"/>
      <sheetName val="重大节点（新）"/>
      <sheetName val="经营利润表-明细-5-1-CRLD240000物业管理"/>
      <sheetName val="经营利润表-明细-5-1-CRLD250000租务"/>
      <sheetName val="经营利润表-明细-5-1-CRLD260000其他收入"/>
      <sheetName val="经营利润表-明细-5-1-CRLD270000会所"/>
      <sheetName val="经营利润表-明细-物业销售-上海"/>
      <sheetName val="经营利润表-明细-物业管理-上海"/>
      <sheetName val="经营利润表-明细-租金收入-上海"/>
      <sheetName val="经营利润表-明细-物业销售-成都"/>
      <sheetName val="经营利润表-明细-物业管理-成都"/>
      <sheetName val="经营利润表-明细-租金收入-成都"/>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其它非经营性收入及支出分析表-23"/>
      <sheetName val="土地储备表"/>
      <sheetName val="资金情怳表-27"/>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现金流新1"/>
      <sheetName val="融资及财务费用"/>
      <sheetName val="土地"/>
      <sheetName val="市配"/>
      <sheetName val="公配"/>
      <sheetName val="其他"/>
      <sheetName val="2、会计利润 (土地评估增值)"/>
      <sheetName val="4、会计毛利 (土地评估增值)"/>
      <sheetName val="20、关键节点"/>
      <sheetName val="21、2014年收入测算"/>
      <sheetName val="22、开发间接费用"/>
      <sheetName val="收入测算(13)"/>
      <sheetName val="13年管理费用（新）"/>
      <sheetName val="13年管理费用（旧）"/>
      <sheetName val="2014销售费用（旧）"/>
      <sheetName val="13年销售费用（新）"/>
      <sheetName val="13年销售费用（旧）"/>
      <sheetName val="2014年销售费用旧表"/>
      <sheetName val="2014年销售费用旧"/>
      <sheetName val="待转化-利润贡献（旧表）"/>
      <sheetName val="待转化-利润贡献(13)"/>
      <sheetName val="BA-Pl"/>
      <sheetName val="土增(集团要求）"/>
      <sheetName val="Index-"/>
      <sheetName val="收入测算"/>
      <sheetName val="中国宏观经济强劲"/>
      <sheetName val="高增长高利润的经营业绩 (2)"/>
      <sheetName val="收入基础多元化"/>
      <sheetName val="new1"/>
      <sheetName val="Revenue"/>
      <sheetName val="Excellent"/>
      <sheetName val="Site"/>
      <sheetName val="主要房地产市场发展趋势—北京"/>
      <sheetName val="主要房地产市场发展趋势—上海"/>
      <sheetName val="主要房地产市场发展趋势—浙江"/>
      <sheetName val="主要房地产市场发展趋势—杭州"/>
      <sheetName val="高增长高利润的经营业绩"/>
      <sheetName val="多元化高质量的土地储备"/>
      <sheetName val="历史"/>
      <sheetName val="2013.3"/>
      <sheetName val="2013.4"/>
      <sheetName val="2013.5"/>
      <sheetName val="2013.6"/>
      <sheetName val="2013.7"/>
      <sheetName val="2013.8"/>
      <sheetName val="2013.9"/>
      <sheetName val="2013.10"/>
      <sheetName val="2013.11"/>
      <sheetName val="2013.12"/>
      <sheetName val="2014.1"/>
      <sheetName val="2014.2"/>
      <sheetName val="2014.3"/>
      <sheetName val="2014.4"/>
      <sheetName val="底价38000"/>
      <sheetName val="底价40000"/>
      <sheetName val="全部上反12%"/>
      <sheetName val="9明细"/>
      <sheetName val="9# (定)"/>
      <sheetName val="C1121A-1石材 C1121A'-1石材"/>
      <sheetName val="C1221-1A石材 C1221'-1石材"/>
      <sheetName val="C02石材"/>
      <sheetName val="C0924石材 C0924'石材"/>
      <sheetName val="C1124A石材"/>
      <sheetName val="C1024石材 C1024'石材"/>
      <sheetName val="C1019石材"/>
      <sheetName val="C0919石材 C0919'石材"/>
      <sheetName val="C0924A石材"/>
      <sheetName val="C1724石材"/>
      <sheetName val="C01石材"/>
      <sheetName val="C1924石材 C1924'石材"/>
      <sheetName val="C1724A石材 C1724A'石材"/>
      <sheetName val="C2924石材"/>
      <sheetName val="C0824石材"/>
      <sheetName val="C1224B石材 C1224'B石材"/>
      <sheetName val="C1124石材"/>
      <sheetName val="C1124'石材"/>
      <sheetName val="C0924B石材"/>
      <sheetName val="C03石材"/>
      <sheetName val="C0617石材"/>
      <sheetName val="C0617涂料1"/>
      <sheetName val="C0617涂料"/>
      <sheetName val="C1420石材"/>
      <sheetName val="C1420'石材"/>
      <sheetName val="C1220A石材"/>
      <sheetName val="C1220石材"/>
      <sheetName val="C1220'石材"/>
      <sheetName val="C04石材"/>
      <sheetName val="C0924'-1石材"/>
      <sheetName val="C3224石材"/>
      <sheetName val="C1224石材"/>
      <sheetName val="C0824'石材"/>
      <sheetName val="C02A石材"/>
      <sheetName val="C0921石材"/>
      <sheetName val="C0921涂料1"/>
      <sheetName val="C0921涂料"/>
      <sheetName val="C1921石材 C1921'石材"/>
      <sheetName val="C1921涂料1 C1921'涂料1"/>
      <sheetName val="C1921涂料 C1921'涂料"/>
      <sheetName val="C1121A石材(定）"/>
      <sheetName val="C1121A涂料1"/>
      <sheetName val="C1121A涂料"/>
      <sheetName val="C3221石材 C3221A石材"/>
      <sheetName val="C3221涂料1 C3221A涂料1"/>
      <sheetName val="C3221涂料 C3221A涂料"/>
      <sheetName val="C0921A石材"/>
      <sheetName val="C0921A涂料1"/>
      <sheetName val="C0921A涂料"/>
      <sheetName val="C1721A石材 C1721A'石材 C1721石材"/>
      <sheetName val="C1721A涂料1  C1721A'涂料1 C1721涂料1"/>
      <sheetName val="C1721A涂料 C1721A'涂料 C1721涂料"/>
      <sheetName val="C01A石材"/>
      <sheetName val="C2921石材"/>
      <sheetName val="C2921涂料1"/>
      <sheetName val="C2921涂料"/>
      <sheetName val="C2221石材"/>
      <sheetName val="C2221涂料1"/>
      <sheetName val="C2221涂料"/>
      <sheetName val="C1121石材"/>
      <sheetName val="C1121涂料1"/>
      <sheetName val="C1121涂料"/>
      <sheetName val="C1121'石材"/>
      <sheetName val="C1121'涂料1"/>
      <sheetName val="C1121'涂料"/>
      <sheetName val="C03A石材"/>
      <sheetName val="C1517A石材"/>
      <sheetName val="C1417石材"/>
      <sheetName val="C1417涂料1"/>
      <sheetName val="C1417涂料"/>
      <sheetName val="C1417'石材"/>
      <sheetName val="C1417'涂料1"/>
      <sheetName val="C1417'涂料"/>
      <sheetName val="C1217石材"/>
      <sheetName val="C1217涂料1"/>
      <sheetName val="C1217涂料"/>
      <sheetName val="C1217'石材"/>
      <sheetName val="C1217'涂料1"/>
      <sheetName val="C1217'涂料"/>
      <sheetName val="C04A石材"/>
      <sheetName val="C0921'石材"/>
      <sheetName val="C0921'涂料1"/>
      <sheetName val="C0921'涂料"/>
      <sheetName val="C1221石材"/>
      <sheetName val="C1221涂料1 C1221涂料"/>
      <sheetName val="C0821'石材"/>
      <sheetName val="C0821'涂料1"/>
      <sheetName val="C0821'涂料"/>
      <sheetName val="C02B涂料1"/>
      <sheetName val="C02B涂料"/>
      <sheetName val="C01B涂料1"/>
      <sheetName val="C01B涂料"/>
      <sheetName val="C03B涂料1"/>
      <sheetName val="C03B涂料"/>
      <sheetName val="C1521A石材"/>
      <sheetName val="C04B涂料1"/>
      <sheetName val="C04B涂料"/>
      <sheetName val="M1024A石材 M1024A'石材"/>
      <sheetName val="M1024A涂料1（涂料）  M1024A'涂料1（涂料)"/>
      <sheetName val="M1024石材 M1024C石材 M1024A石材"/>
      <sheetName val="M1224石材"/>
      <sheetName val="M1324石材"/>
      <sheetName val="M1324涂料1"/>
      <sheetName val="M1324涂料"/>
      <sheetName val="C0821石材 C0821'-1石材 C0821A石材"/>
      <sheetName val="C1921B涂料 C1921B'涂料"/>
      <sheetName val="C1015涂料"/>
      <sheetName val="C1217B涂料"/>
      <sheetName val="C01C涂料"/>
      <sheetName val="C1721B涂料"/>
      <sheetName val="MC2024石材"/>
      <sheetName val="MC4029石材"/>
      <sheetName val="M1824石材"/>
      <sheetName val="M1526石材"/>
      <sheetName val="M0815石材"/>
      <sheetName val="M0815涂料1"/>
      <sheetName val="M0815涂料"/>
      <sheetName val="餐厅门石材"/>
      <sheetName val="餐厅1石材"/>
      <sheetName val="防雨百页涂料"/>
      <sheetName val="百页1石材"/>
      <sheetName val="百页2石材"/>
      <sheetName val="百页2涂料"/>
      <sheetName val="百页3石材"/>
      <sheetName val="百页4石材 "/>
      <sheetName val="百页4涂料"/>
      <sheetName val="百页5涂料"/>
      <sheetName val="百页6石材"/>
      <sheetName val="百页7石材 "/>
      <sheetName val="百页7涂料"/>
      <sheetName val="MQ1"/>
      <sheetName val="MQ2"/>
      <sheetName val="MQ3"/>
      <sheetName val="MQ4"/>
      <sheetName val="MQ4'幕墙"/>
      <sheetName val="C1559"/>
      <sheetName val="C0821a石材-m"/>
      <sheetName val="C0821a涂料-m"/>
      <sheetName val="C1121A石材"/>
      <sheetName val="会计利润表"/>
      <sheetName val="IRR"/>
      <sheetName val="会计毛利表"/>
      <sheetName val="价格"/>
      <sheetName val="目标成本模版目录"/>
      <sheetName val="直接成本审批表"/>
      <sheetName val="建造成本审批表"/>
      <sheetName val="各业态直接成本划分简表"/>
      <sheetName val="付款表新"/>
      <sheetName val="与前版目标成本对比分析表"/>
      <sheetName val="费用成本表"/>
      <sheetName val="全项目综合指标表"/>
      <sheetName val="当期综合指标表"/>
      <sheetName val="配置标准表"/>
      <sheetName val="一期成本汇总表"/>
      <sheetName val="非建安测算表"/>
      <sheetName val="华宅3.5"/>
      <sheetName val="华宅3.2"/>
      <sheetName val="建测（地商）"/>
      <sheetName val="建测（商业街）"/>
      <sheetName val="建测（底商）"/>
      <sheetName val="建测（幼儿园）"/>
      <sheetName val="建测（公寓）5.1"/>
      <sheetName val="建测（超高层）67"/>
      <sheetName val="建测（车库）"/>
      <sheetName val="土地款分摊（新）"/>
      <sheetName val="平基挡墙费用"/>
      <sheetName val="景观估算表"/>
      <sheetName val="室外排水管网"/>
      <sheetName val="建安测算表（土方、地基）"/>
      <sheetName val="建测（原表）"/>
      <sheetName val="2013.10.8"/>
      <sheetName val="开发部台账2013.10.8"/>
      <sheetName val="1-1#楼"/>
      <sheetName val="1-2#楼"/>
      <sheetName val="1-2#楼 (2)"/>
      <sheetName val="1-3#楼"/>
      <sheetName val="1-4#楼"/>
      <sheetName val="1-5#楼 "/>
      <sheetName val="1-5#楼  (2)"/>
      <sheetName val="1-8#楼"/>
      <sheetName val="1-9#楼"/>
      <sheetName val="1-10#楼"/>
      <sheetName val="1-11#楼"/>
      <sheetName val="1-12#楼"/>
      <sheetName val="1-13#楼"/>
      <sheetName val="1-15#楼"/>
      <sheetName val="1-16#楼"/>
      <sheetName val="1-17#楼"/>
      <sheetName val="1-18#楼 "/>
      <sheetName val="1-19#楼"/>
      <sheetName val="1-20#楼"/>
      <sheetName val="1-21#楼"/>
      <sheetName val="例会数据表"/>
      <sheetName val="协议未转"/>
      <sheetName val="银行按揭台账"/>
      <sheetName val="分销代理说明"/>
      <sheetName val="统计"/>
      <sheetName val="保留房源"/>
      <sheetName val="公寓式办公"/>
      <sheetName val="3幢打印稿"/>
      <sheetName val="1幢打印稿"/>
      <sheetName val="5A办公2幢"/>
      <sheetName val="5A办公4幢"/>
      <sheetName val="独栋办公"/>
      <sheetName val="新增明细"/>
      <sheetName val="协议变更"/>
      <sheetName val="别墅房间信息"/>
      <sheetName val="汇总表-1"/>
      <sheetName val="汇总表-2"/>
      <sheetName val="附件1"/>
      <sheetName val="资本化重测"/>
      <sheetName val="2015管理费用"/>
      <sheetName val="2015年营销费用"/>
      <sheetName val="1-方案版目标成本审批表"/>
      <sheetName val="2-建造成本审批表"/>
      <sheetName val="3-费用成本"/>
      <sheetName val="4-当期综合指标表"/>
      <sheetName val="5-配置标准表"/>
      <sheetName val="非建安数据"/>
      <sheetName val="6-土地款分摊（占地面积）"/>
      <sheetName val="7-成本汇总表"/>
      <sheetName val="8-O测算"/>
      <sheetName val="9-建造成本汇总表"/>
      <sheetName val="25-成本对比表"/>
      <sheetName val="10--非建安测算表1"/>
      <sheetName val="11-土方及基础工程"/>
      <sheetName val="12-设计费"/>
      <sheetName val="13-甲供材甲分包"/>
      <sheetName val="14-建安测算表-集中商业O"/>
      <sheetName val="15-建安测算表-地下商铺"/>
      <sheetName val="16-建安测算表-办公楼O（1）超高"/>
      <sheetName val="17-建安测算表-办公楼O（2）高层 "/>
      <sheetName val="18-建安测算表-地下车库1"/>
      <sheetName val="19-35KV红号站测算"/>
      <sheetName val="20-地块内红号站费用测算"/>
      <sheetName val="21-分栋号面积"/>
      <sheetName val="22-智能化系统测算"/>
      <sheetName val="23-景观测算"/>
      <sheetName val="24-公用部位精装面积"/>
      <sheetName val="26-空调测算"/>
      <sheetName val="27-电梯测算"/>
      <sheetName val="样板间及售楼处"/>
      <sheetName val="合同分摊"/>
      <sheetName val="标准层户内面积汇总表"/>
      <sheetName val="建安测算表-办公楼N-1、4号楼 "/>
      <sheetName val="节奏成本0"/>
      <sheetName val="桩个数"/>
      <sheetName val="后压浆管延米"/>
      <sheetName val="单桩量"/>
      <sheetName val="降水井立柱"/>
      <sheetName val="灌注桩"/>
      <sheetName val="三轴搅拌桩"/>
      <sheetName val="汇总报价"/>
      <sheetName val="表1 高层、配建及车库总包工程"/>
      <sheetName val="表2.1 直接费报价"/>
      <sheetName val="表2.2 措施费报价"/>
      <sheetName val="表2.3 施工措施费报价"/>
      <sheetName val="表4 土方工程报价"/>
      <sheetName val="表5招标楼栋及楼层、预计建筑面积"/>
      <sheetName val="表6拆除工程"/>
      <sheetName val="表7发电机台班"/>
      <sheetName val="表8线条型号参照表"/>
      <sheetName val="直接目标成本审批表"/>
      <sheetName val="建造目标成本审批表"/>
      <sheetName val="各业态直接成本划分"/>
      <sheetName val="2月经营计划与现版本面积指标对比"/>
      <sheetName val="11月确定版与7月版本对比"/>
      <sheetName val="15-2商业建安费 A-C段1#楼商业结构、砌体抹灰"/>
      <sheetName val="联排别墅改商业地上"/>
      <sheetName val="联排别墅改商业地下"/>
      <sheetName val="15-3景观1"/>
      <sheetName val="15-2期样板区"/>
      <sheetName val="电梯清单"/>
      <sheetName val="节奏成本 201402"/>
      <sheetName val="2月经营计划与现版本对比"/>
      <sheetName val="启动版节奏成本"/>
      <sheetName val="启动版与现版本对比"/>
      <sheetName val="15-2、3面积梳理"/>
      <sheetName val="启动版计划与现版本面积指标对比"/>
      <sheetName val="基本参数及说明表"/>
      <sheetName val="利润及利润分配表"/>
      <sheetName val="比较资产负债表"/>
      <sheetName val="共同比资产负债表"/>
      <sheetName val="比较利润及利润分配表"/>
      <sheetName val="共同比利润及利润分配表"/>
      <sheetName val="比较现金流量表"/>
      <sheetName val="共同比现金流量表"/>
      <sheetName val="财务比率表"/>
      <sheetName val="杜邦分析表"/>
      <sheetName val="销售成本倒轧表"/>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11月新增分解"/>
      <sheetName val="11月新增"/>
      <sheetName val="12月新增分解"/>
      <sheetName val="七期十期调整前比较第一版方案"/>
      <sheetName val="七期十期调整前比较第二版方案"/>
      <sheetName val="敏感度分析表"/>
      <sheetName val="建筑面积统计表"/>
      <sheetName val="七期十期调整后比较"/>
      <sheetName val="七期十期建安差异表"/>
      <sheetName val="费用"/>
      <sheetName val="建造目标成本（无样板房销售装饰及市配空房管理费）"/>
      <sheetName val="干挂石材成本"/>
      <sheetName val="玻璃栏板费用测算明细表"/>
      <sheetName val="建安汇总（3.5SOHO)"/>
      <sheetName val="建安费(SOHO)3.5 "/>
      <sheetName val="工程付款"/>
      <sheetName val="与年中经营计划对比表 (2)"/>
      <sheetName val="地上可售工程直接成本审批表（新）"/>
      <sheetName val="增加成本及费用说明表（住宅）"/>
      <sheetName val="前期费作废"/>
      <sheetName val="项目配置标准表(新） "/>
      <sheetName val="建安汇总（酒店式公寓）"/>
      <sheetName val="13期人防成本明细表 "/>
      <sheetName val="13期车库成本明细表"/>
      <sheetName val="13期住宅成本明细表"/>
      <sheetName val="建造目标成本审批表 "/>
      <sheetName val="方案目标成本版与现版本对比"/>
      <sheetName val="经营计划与现在方案对比（报审版）"/>
      <sheetName val="方案目标成本与现方案指标对比"/>
      <sheetName val="经营计划与现在方案面积指标对比 "/>
      <sheetName val="经营计划与现方案对比（利润额对比）"/>
      <sheetName val="节奏成本201401"/>
      <sheetName val="车库对比表"/>
      <sheetName val="12月版 节奏成本201003"/>
      <sheetName val="201402节奏成本"/>
      <sheetName val="办公会所"/>
      <sheetName val="建安费(写字楼)"/>
      <sheetName val="建安汇总（5.1SOHO)"/>
      <sheetName val="建安费(SOHO)5.1"/>
      <sheetName val="建安汇总（LOFT)"/>
      <sheetName val="建安费(LOFT)3.6"/>
      <sheetName val="建安汇总（底层商业) "/>
      <sheetName val="建安费(底层商业) "/>
      <sheetName val="建安汇总（独立商业) "/>
      <sheetName val="建安费（LOFT）4# 楼酒店"/>
      <sheetName val="建安费(独立商业)"/>
      <sheetName val="电影院"/>
      <sheetName val="超市前商业区"/>
      <sheetName val="超市"/>
      <sheetName val="车库审批表（旧）"/>
      <sheetName val="地下车库直接成本审批表（新）"/>
      <sheetName val="居住环境"/>
      <sheetName val="展示区"/>
      <sheetName val="公共部位装修（写字楼）"/>
      <sheetName val="公共部位装修预算（LOFT）"/>
      <sheetName val="公共部位装修（独立商业）"/>
      <sheetName val="公共部位装修预算（SOHO）"/>
      <sheetName val="公共部位装修（办公会所）"/>
      <sheetName val="10期幼儿园成本明细表"/>
      <sheetName val="电梯工程费"/>
      <sheetName val="电梯单价明细表"/>
      <sheetName val="对比表"/>
      <sheetName val="2014.3.1建筑面积再次梳理"/>
      <sheetName val="4、5#楼不用面积"/>
      <sheetName val="套内面积梳理"/>
      <sheetName val="桃花源别墅2014销售费用（总表）"/>
      <sheetName val="桃花源别墅2014销售费用明细"/>
      <sheetName val="2013占2014费用"/>
      <sheetName val="1-6月西溪"/>
      <sheetName val="1-7月管理费用预算执行"/>
      <sheetName val="1-7月销售费用预算执行"/>
      <sheetName val="费用查核-7月"/>
      <sheetName val="费用查核-6月"/>
      <sheetName val="1-5月管理费用预算执行"/>
      <sheetName val="1-5月营销费用执行情况"/>
      <sheetName val="费用查核-5月(望江府修正后）"/>
      <sheetName val="费用查核-5月(望江府原稿）"/>
      <sheetName val="费用查核-5月(望江府借款）"/>
      <sheetName val="费用查核-4月(望江府） (2)"/>
      <sheetName val="费用查核-4月(望江府） (集团检查)"/>
      <sheetName val="西溪4月"/>
      <sheetName val="费用查核-4月(望江府）"/>
      <sheetName val="费用查核"/>
      <sheetName val="费用查核-3月"/>
      <sheetName val="望江4月"/>
      <sheetName val="探亲费西溪"/>
      <sheetName val="探亲费望江"/>
      <sheetName val="1-6"/>
      <sheetName val="1--7"/>
      <sheetName val="1-7(冲减）"/>
      <sheetName val="营销合同（草稿）"/>
      <sheetName val="借款（草稿）"/>
      <sheetName val="9月销售费用"/>
      <sheetName val="营销预算分析表"/>
      <sheetName val="8月营销费用（分析底稿)"/>
      <sheetName val="8月管理费用（分析）"/>
      <sheetName val="营销对预算执行差异（细）"/>
      <sheetName val="8月管理费用"/>
      <sheetName val="管理费用预算执行表"/>
      <sheetName val="8月预算执行中扣的预算明细"/>
      <sheetName val="管理费用账务明细"/>
      <sheetName val="开发间接费用账务明细"/>
      <sheetName val="1-8月"/>
      <sheetName val="1-8月（冲减1）"/>
      <sheetName val="1-8月冲减（含借款）"/>
      <sheetName val="汪永理借款操作"/>
      <sheetName val="王程借款操作"/>
      <sheetName val="9月销售费用预算执行表"/>
      <sheetName val="已提交未付款单据（管理）"/>
      <sheetName val="9月营销合同对账"/>
      <sheetName val="9月营销预算全对账"/>
      <sheetName val="9月营销费用账面对"/>
      <sheetName val="9月管理费用"/>
      <sheetName val="9月预算合计"/>
      <sheetName val="1-9月预算合计"/>
      <sheetName val="1-9月预算合计（冲减）（含借款）"/>
      <sheetName val="1-9月预算合计（冲减）"/>
      <sheetName val="远期支票汇总"/>
      <sheetName val="预算调整申请表"/>
      <sheetName val="年初苏州公司经营计划"/>
      <sheetName val="2014年御园年初费用预算"/>
      <sheetName val="2014年桃花源年初费用预算"/>
      <sheetName val="苏州公司1-6月调实费用汇总"/>
      <sheetName val="御园1-6月调实及7-12月预算"/>
      <sheetName val="桃花源1-6月调实及7-12月预算"/>
      <sheetName val="御园1-7月调实及8-12月预算"/>
      <sheetName val="费用核算-御园1-7月调实及8-12月预算"/>
      <sheetName val="总表惠"/>
      <sheetName val="御园1-6月薪酬"/>
      <sheetName val="桃花源1-6月薪酬"/>
      <sheetName val="费用明细"/>
      <sheetName val="费用核算"/>
      <sheetName val="2013年费用占用2014年汇总表"/>
      <sheetName val="御园13年计入14年费用明细"/>
      <sheetName val="2013年管理费用预算表"/>
      <sheetName val="2014年管理费用预算表"/>
      <sheetName val="2013年销售费用"/>
      <sheetName val="2014年销售费用预算表"/>
      <sheetName val="销售人员工资及福利"/>
      <sheetName val="待转换-利润贡献"/>
      <sheetName val="2013管理费用预算表"/>
      <sheetName val="利息资本化含土地出让金"/>
      <sheetName val="1f"/>
      <sheetName val="2f"/>
      <sheetName val="一拖二"/>
      <sheetName val="日期编号（A）"/>
      <sheetName val="住宅面积明细（B-1)"/>
      <sheetName val="非住宅面积明细（B-2)"/>
      <sheetName val="分期开发安排（B-3）"/>
      <sheetName val="成本测算（C)"/>
      <sheetName val="项目计划（D)"/>
      <sheetName val="付款计划（E)"/>
      <sheetName val="销售（F）"/>
      <sheetName val="回款（-1)"/>
      <sheetName val="租金（G)"/>
      <sheetName val="税金及留存资产"/>
      <sheetName val="现金流量（H)"/>
      <sheetName val="资金来源与运用(I)"/>
      <sheetName val="000000"/>
      <sheetName val="100000"/>
      <sheetName val="Sheet1 "/>
      <sheetName val="Sheet2 "/>
      <sheetName val="47地块汇总"/>
      <sheetName val="现金流 "/>
      <sheetName val="完全成本表"/>
      <sheetName val="土地评估增值摊销"/>
      <sheetName val="3-项目月度销售分解"/>
      <sheetName val="盛世滨江12-1"/>
      <sheetName val="盛世滨江12-2"/>
      <sheetName val="盛世滨江12-3"/>
      <sheetName val="盛世滨江12-4"/>
      <sheetName val="盛世滨江12-5"/>
      <sheetName val="盛世滨江12-8"/>
      <sheetName val="盛世滨江12-9"/>
      <sheetName val="盛世滨江12-10"/>
      <sheetName val="盛世滨江12-11"/>
      <sheetName val="盛世滨江12-12"/>
      <sheetName val="盛世滨江12-13"/>
      <sheetName val="盛世滨江12-14"/>
      <sheetName val="盛世滨江12-15"/>
      <sheetName val="盛世滨江12-16"/>
      <sheetName val="盛世滨江12-17"/>
      <sheetName val="盛世滨江12-18"/>
      <sheetName val="盛世滨江12-19"/>
      <sheetName val="盛世滨江12-20"/>
      <sheetName val="盛世滨江12-21"/>
      <sheetName val="盛世滨江12-22"/>
      <sheetName val="盛世滨江12-23"/>
      <sheetName val="盛世滨江12-24"/>
      <sheetName val="盛世滨江12-25"/>
      <sheetName val="盛世滨江12-26"/>
      <sheetName val="盛世滨江12-27"/>
      <sheetName val="盛世滨江12-28"/>
      <sheetName val="盛世滨江12-29"/>
      <sheetName val="盛世滨江12-30"/>
      <sheetName val="盛世滨江12-31"/>
      <sheetName val="01年合计达成"/>
      <sheetName val="每日C01年达成"/>
      <sheetName val="贝思缇01年达成"/>
      <sheetName val="每日C01年策略检讨"/>
      <sheetName val="贝思缇01年策略检讨"/>
      <sheetName val="市场规模"/>
      <sheetName val="果汁竞争者"/>
      <sheetName val="豆奶竞争者"/>
      <sheetName val="乳酸竞争者"/>
      <sheetName val="新产品SKU"/>
      <sheetName val="每日C02年品牌策略"/>
      <sheetName val="每日C02年广促策略"/>
      <sheetName val="每日C02年营运目标"/>
      <sheetName val="每日C02年分月"/>
      <sheetName val="贝思缇02年品牌策略"/>
      <sheetName val="贝思缇02年广促策略"/>
      <sheetName val="贝思缇02年营运目标"/>
      <sheetName val="贝思缇02年分月"/>
      <sheetName val="豆奶02年品牌策略"/>
      <sheetName val="豆奶02年广促策略"/>
      <sheetName val="豆奶02年营运目标"/>
      <sheetName val="豆奶02年分月"/>
      <sheetName val="乳酸02年品牌策略"/>
      <sheetName val="乳酸02年广促策略"/>
      <sheetName val="乳酸02年营运目标"/>
      <sheetName val="02年总营运目标"/>
      <sheetName val="方针计划一"/>
      <sheetName val="专案"/>
      <sheetName val="贝思缇02年费用"/>
      <sheetName val="豆奶02年费用"/>
      <sheetName val="乳酸02年费用"/>
      <sheetName val="乳酸02年分月"/>
      <sheetName val="新增协议安排"/>
      <sheetName val="协议未转分析"/>
      <sheetName val="在途欠款分析"/>
      <sheetName val="二期高层2013年9月回款"/>
      <sheetName val="二期高层2014年5月回款"/>
      <sheetName val="二期商业2014年5月回款"/>
      <sheetName val="二期高层2013年5月回款"/>
      <sheetName val="收入预测表"/>
      <sheetName val="贷款还款"/>
      <sheetName val="土地售价平衡"/>
      <sheetName val="FISCBAL"/>
      <sheetName val="其他借款利息预算表"/>
      <sheetName val="工程概况描述"/>
      <sheetName val="表11.项目工程费用预算表"/>
      <sheetName val="2013年售价"/>
      <sheetName val="2014年结转收入项目"/>
      <sheetName val="奥园换地"/>
      <sheetName val="鹿角"/>
      <sheetName val="北碚"/>
      <sheetName val="鹿角东"/>
      <sheetName val="鹿角旭辉"/>
      <sheetName val="凯旋路"/>
      <sheetName val="金泰"/>
      <sheetName val="渝兴"/>
      <sheetName val="礼嘉"/>
      <sheetName val="集团表格-1"/>
      <sheetName val="集团表格-2"/>
      <sheetName val="集团表格-3"/>
      <sheetName val="集团-结转产品去化率"/>
      <sheetName val="集团-城市均价"/>
      <sheetName val="2014年预售节点"/>
      <sheetName val="主要产品形式汇总"/>
      <sheetName val="集团-库存资源"/>
      <sheetName val="集团八大管理工具"/>
      <sheetName val="预售节点-新"/>
      <sheetName val="集团-开盘节奏奖励版"/>
      <sheetName val="集团-可售资源奖励版"/>
      <sheetName val="集团-开盘节点奖励版"/>
      <sheetName val="集团-主力产品分析奖励版"/>
      <sheetName val="礼嘉-奖励"/>
      <sheetName val="鹿角东-奖励"/>
      <sheetName val="鹿角-奖励"/>
      <sheetName val="凯旋路-奖励"/>
      <sheetName val="北碚-奖励"/>
      <sheetName val="凡尔赛-奖励"/>
      <sheetName val="嘉德-奖励"/>
      <sheetName val="亚太-奖励"/>
      <sheetName val="奥园-奖励"/>
      <sheetName val="奥园换地-奖励"/>
      <sheetName val="伊顿-奖励"/>
      <sheetName val="金泰-奖励"/>
      <sheetName val="渝兴-奖励"/>
      <sheetName val="鹿角旭辉-奖励"/>
      <sheetName val="售价计划表"/>
      <sheetName val="半年完成"/>
      <sheetName val="集团-指标汇总"/>
      <sheetName val="2014年各版指标"/>
      <sheetName val="简表"/>
      <sheetName val="新增分月"/>
      <sheetName val="2014年新增计划-半年"/>
      <sheetName val="半年调整考核版分月"/>
      <sheetName val="分月汇总表"/>
      <sheetName val="2014年结转收入项目-半年版"/>
      <sheetName val="奥园-半年"/>
      <sheetName val="奥园换地-半年"/>
      <sheetName val="礼嘉-半年"/>
      <sheetName val="凯旋路-半年"/>
      <sheetName val="伊顿-半年"/>
      <sheetName val="亚太-半年"/>
      <sheetName val="嘉德-半年"/>
      <sheetName val="凡尔赛-半年"/>
      <sheetName val="欧麓西-半年"/>
      <sheetName val="欧麓东-半年"/>
      <sheetName val="紫泉枫丹那-半年"/>
      <sheetName val="编号规则说明"/>
      <sheetName val="2期土地"/>
      <sheetName val="2期前期"/>
      <sheetName val="2期建安"/>
      <sheetName val="商管开办费"/>
      <sheetName val="2期市配"/>
      <sheetName val="2期其它"/>
      <sheetName val="公配（不含学校幼儿园）"/>
      <sheetName val="2期商管开办费"/>
      <sheetName val="公配（学校幼儿园部分）"/>
      <sheetName val="变动记录"/>
      <sheetName val="房间信息"/>
      <sheetName val="缺资料表"/>
      <sheetName val="各银行贷款明细表"/>
      <sheetName val="银行贷款明细表"/>
      <sheetName val="盛尚"/>
      <sheetName val="1-5"/>
      <sheetName val="1-5成交"/>
      <sheetName val="6-12"/>
      <sheetName val="6-12成交"/>
      <sheetName val="本月累计"/>
      <sheetName val="管理例会表"/>
      <sheetName val="YTARDPL"/>
      <sheetName val="上海森兰国际G3'户型汇总"/>
      <sheetName val="计算规则"/>
      <sheetName val="家庭起居室"/>
      <sheetName val="餐厅"/>
      <sheetName val="厨房"/>
      <sheetName val="走道"/>
      <sheetName val="次卧 "/>
      <sheetName val="次卧卫生间"/>
      <sheetName val="客房"/>
      <sheetName val="阳台"/>
      <sheetName val="二楼走道"/>
      <sheetName val="主卧套房"/>
      <sheetName val="主卧衣帽间"/>
      <sheetName val="主卧卫生间"/>
      <sheetName val="儿童房"/>
      <sheetName val="儿童房卫生间"/>
      <sheetName val="二楼阳台及南侧露台"/>
      <sheetName val="北侧露台"/>
      <sheetName val="户型水电"/>
      <sheetName val="石材主材分析表"/>
      <sheetName val="木饰面主材分析表"/>
      <sheetName val="2014年收入测算"/>
      <sheetName val="白象街"/>
      <sheetName val="玫瑰园"/>
      <sheetName val="1月数据"/>
      <sheetName val="1月每周预计完成情况"/>
      <sheetName val="全年计划"/>
      <sheetName val="2014年全年完成"/>
      <sheetName val="2014年全年完成-指标调整后"/>
      <sheetName val="数据分析"/>
      <sheetName val="2015年新增，合同，回款简表"/>
      <sheetName val="2015年新增计划"/>
      <sheetName val="2015年合同额回款计划"/>
      <sheetName val="15-1示范区标底"/>
      <sheetName val="标底单价"/>
      <sheetName val="备注"/>
      <sheetName val="填表注意事项与沟通部门"/>
      <sheetName val="全期分摊配套明细表"/>
      <sheetName val="多层6F"/>
      <sheetName val="小高层11F"/>
      <sheetName val="小高层18F"/>
      <sheetName val="LOFT"/>
      <sheetName val="宽景HOUSE"/>
      <sheetName val="情景洋房"/>
      <sheetName val="叠T"/>
      <sheetName val="密T"/>
      <sheetName val="TH"/>
      <sheetName val="独立别墅"/>
      <sheetName val="高层32F"/>
      <sheetName val="超高层44F"/>
      <sheetName val="架空商业"/>
      <sheetName val="公建商业"/>
      <sheetName val="地价及利息"/>
      <sheetName val="地价及规划"/>
      <sheetName val="地价分摊"/>
      <sheetName val="各方案利润简表"/>
      <sheetName val="售价简表"/>
      <sheetName val="节奏成本表"/>
      <sheetName val="新付款计划"/>
      <sheetName val="利息资本化 (2)"/>
      <sheetName val="配置标准"/>
      <sheetName val="分期规划指标"/>
      <sheetName val="非建安成本（一期）"/>
      <sheetName val="90别墅"/>
      <sheetName val="建安7+1洋房"/>
      <sheetName val="建安一期（90墅）"/>
      <sheetName val="独栋商业办公"/>
      <sheetName val="建安一期（类独栋）"/>
      <sheetName val="建安一期（商业）"/>
      <sheetName val="建安一期（别墅商业加转换层） "/>
      <sheetName val="建安一期（公寓）"/>
      <sheetName val="建安一期（类独办公）"/>
      <sheetName val="建安一期（高层车库）"/>
      <sheetName val="建安（地基与基础工程）"/>
      <sheetName val="公共部位精装"/>
      <sheetName val="会所及样板房装修"/>
      <sheetName val="二期"/>
      <sheetName val="三期"/>
      <sheetName val="四期"/>
      <sheetName val="建安一期（酒店）"/>
      <sheetName val="金裕天下一期 成本汇总"/>
      <sheetName val="金域天下现金流量表"/>
      <sheetName val="会所改后二期 成本汇总"/>
      <sheetName val="佳兆业1号—在建在售成本测算表-按分期（PPT原表）"/>
      <sheetName val="武汉金裕天下二期 成本汇总"/>
      <sheetName val="三四期金裕天下 成本分类汇总"/>
      <sheetName val="武汉金裕天下PPT原表 在建在售成本测算表-按产品"/>
      <sheetName val="会所改后一期成本汇总"/>
      <sheetName val="佳兆业广场---在建在售成本测算表-按分期"/>
      <sheetName val="在建在售配置标准表"/>
      <sheetName val="Basic FASB 123"/>
      <sheetName val="Enhanced FASB 123"/>
      <sheetName val="Both Models"/>
      <sheetName val="Assumptions and Control Panel"/>
      <sheetName val="资金日报0119"/>
      <sheetName val="余额日报0119"/>
      <sheetName val="江苏"/>
      <sheetName val="一期上报变更"/>
      <sheetName val="一期已通过流程变更"/>
      <sheetName val="售楼处签证"/>
      <sheetName val="样板间签证"/>
      <sheetName val="一期签证"/>
      <sheetName val="电梯供货价款明细"/>
      <sheetName val="管理费用完成情况-区域汇总 "/>
      <sheetName val="不同版本管理费用预算对比"/>
      <sheetName val="管理费用月度滚动表-区域汇总"/>
      <sheetName val="预算调整-区域汇总"/>
      <sheetName val="上海平台"/>
      <sheetName val="上海玫瑰园"/>
      <sheetName val="上海黄浦湾"/>
      <sheetName val="上海唐镇"/>
      <sheetName val="上海五街坊"/>
      <sheetName val="上海玉兰"/>
      <sheetName val="香溢花城"/>
      <sheetName val="盛世滨江"/>
      <sheetName val="虹口启威"/>
      <sheetName val="上海森兰"/>
      <sheetName val="无锡玉兰"/>
      <sheetName val="无锡玉兰西"/>
      <sheetName val="苏州御园"/>
      <sheetName val="苏州玫瑰园"/>
      <sheetName val="常州玉兰"/>
      <sheetName val="无锡香樟园"/>
      <sheetName val="地产"/>
      <sheetName val="城建"/>
      <sheetName val="宜兴"/>
      <sheetName val="融绿汇谊"/>
      <sheetName val="会计报表审计调整表"/>
      <sheetName val="会计科目表"/>
      <sheetName val="门窗表-39"/>
      <sheetName val="砌体 (100)"/>
      <sheetName val="窗台"/>
      <sheetName val="二次 (100)"/>
      <sheetName val="二次"/>
      <sheetName val="内墙 (地上)"/>
      <sheetName val="内墙 (地下)"/>
      <sheetName val="计算书-外檐 (2)"/>
      <sheetName val="计算书-外檐"/>
      <sheetName val="计算书 (新)"/>
      <sheetName val="二期成本汇总表"/>
      <sheetName val="4号建测（公寓）5.1"/>
      <sheetName val="5号建测（公寓）5.1"/>
      <sheetName val="零星项目综合单价表"/>
      <sheetName val="1#楼参数表"/>
      <sheetName val="2#楼参数表"/>
      <sheetName val="3#楼参数表"/>
      <sheetName val="4#楼参数表"/>
      <sheetName val="5#楼参数表"/>
      <sheetName val="8#楼参数表"/>
      <sheetName val="9#楼参数表"/>
      <sheetName val="10#楼参数表"/>
      <sheetName val="11#楼参数表"/>
      <sheetName val="12#楼参数表"/>
      <sheetName val="13#楼参数表"/>
      <sheetName val="19#楼"/>
      <sheetName val="20#楼参数表 "/>
      <sheetName val="21#楼参数表  "/>
      <sheetName val="15-17#独立基础算量表 "/>
      <sheetName val="桩汇总表"/>
      <sheetName val="根据放坡高度定桩顶标高及挡土背回填"/>
      <sheetName val="混凝土回填"/>
      <sheetName val="排水沟土方计算表"/>
      <sheetName val="16#条基"/>
      <sheetName val="17#楼条基"/>
      <sheetName val="费用成本"/>
      <sheetName val="责任书、启动版与现方案对比"/>
      <sheetName val="综合指标表(一）"/>
      <sheetName val="成本明细表（一期）"/>
      <sheetName val="建安一期（叠拼）"/>
      <sheetName val="建安一期（联排）"/>
      <sheetName val="建安一期（高层平层）"/>
      <sheetName val="建安一期（高层商业加转换层）"/>
      <sheetName val="别墅商业（有屋面）"/>
      <sheetName val="建安一期（别墅车库）"/>
      <sheetName val="建安一期（叠拼车库）"/>
      <sheetName val="公共部位高层精装"/>
      <sheetName val="公共部位叠拼精装"/>
      <sheetName val="市政道路测算"/>
      <sheetName val="景观测算汇总表"/>
      <sheetName val="转换层测算（高层商业）"/>
      <sheetName val="转换层测算（别墅商业）"/>
      <sheetName val="亮桩费用"/>
      <sheetName val="各业态直接成本对比表"/>
      <sheetName val="完全成本审批表-方案版"/>
      <sheetName val="建造成本审批表-方案版"/>
      <sheetName val="责任书、启动会与现方案对比"/>
      <sheetName val="资金成本及财务费用差异分析"/>
      <sheetName val="面积差异影响成本分析"/>
      <sheetName val="各业态量价差异"/>
      <sheetName val="销售收入差异分析"/>
      <sheetName val="11F洋房"/>
      <sheetName val="分产品成本分析"/>
      <sheetName val="8F洋房"/>
      <sheetName val="建安一期（高层平层蓝光）"/>
      <sheetName val="建安一期（高层平层嘉德）"/>
      <sheetName val="建安一期（幼儿园）"/>
      <sheetName val="建安一期（独栋）"/>
      <sheetName val="建安一期（别墅商业）"/>
      <sheetName val="建安一期（洋房、高层、商业车库）"/>
      <sheetName val="景观费用测算"/>
      <sheetName val="会所及样板房装修改"/>
      <sheetName val="差异分析—LJ"/>
      <sheetName val="差异分析—年度—LJ"/>
      <sheetName val="融资计划（贷款明细表）"/>
      <sheetName val="成本明细表（二期）"/>
      <sheetName val="成本明细表（三期）"/>
      <sheetName val="成本明细表（四期）"/>
      <sheetName val="成本明细表（五期）"/>
      <sheetName val="成本明细表（六期）"/>
      <sheetName val="成本明细表（七期）"/>
      <sheetName val="综合指标表（一期）"/>
      <sheetName val="综合指标表（二期）"/>
      <sheetName val="综合指标表（三期）"/>
      <sheetName val="综合指标表（四期）"/>
      <sheetName val="综合指标表（五期）"/>
      <sheetName val="综合指标表（六期）"/>
      <sheetName val="综合指标表（旭辉）"/>
      <sheetName val="中学测算明细 "/>
      <sheetName val="小学测算明细"/>
      <sheetName val="鹿角西中小学汇总"/>
      <sheetName val="借款台账"/>
      <sheetName val="方案一 "/>
      <sheetName val="方案二"/>
      <sheetName val="方案三"/>
      <sheetName val="方案四"/>
      <sheetName val="方案五"/>
      <sheetName val="方案六"/>
      <sheetName val="一期"/>
      <sheetName val="五期"/>
      <sheetName val="六期"/>
      <sheetName val="跨期"/>
      <sheetName val="扣总包"/>
      <sheetName val="酒五对比表"/>
      <sheetName val="铺装—商业（红线外）"/>
      <sheetName val="铺装—商业（红线内）"/>
      <sheetName val="铺装—住宅"/>
      <sheetName val="苗木（区内苗木表）"/>
      <sheetName val="苗木（区外苗木表）"/>
      <sheetName val="附表一（主要材料品牌表）"/>
      <sheetName val="重分类资产负债表"/>
      <sheetName val="利润表"/>
      <sheetName val="駿達-FASTCOME"/>
      <sheetName val="安裕-ONTOP"/>
      <sheetName val="金源-GR"/>
      <sheetName val="亞洲殺蟲"/>
      <sheetName val="OTHER"/>
      <sheetName val="索引"/>
      <sheetName val="其他应收款帐龄分析"/>
      <sheetName val="短期借款"/>
      <sheetName val="应付帐款"/>
      <sheetName val="未交税金"/>
      <sheetName val="增值税"/>
      <sheetName val="应付工资"/>
      <sheetName val="应付福利费"/>
      <sheetName val="预提费用"/>
      <sheetName val="所有者权益"/>
      <sheetName val="销售成本调节表"/>
      <sheetName val="或有负债"/>
      <sheetName val="关联方余额"/>
      <sheetName val="关联交易额"/>
      <sheetName val="主要指标"/>
      <sheetName val="现金流编制原则"/>
      <sheetName val="Sheet37"/>
      <sheetName val="面积101"/>
      <sheetName val="现金流量表 股东不计息 (考虑退土增)"/>
      <sheetName val="现金流量表股东计息 (考虑退土增)"/>
      <sheetName val="现金流量表 股东不计息"/>
      <sheetName val="最新指标"/>
      <sheetName val="最新指标 (1)"/>
      <sheetName val="最新指标 (2)"/>
      <sheetName val="融资计划"/>
      <sheetName val="土增测算"/>
      <sheetName val="土增预缴"/>
      <sheetName val="土增修改"/>
      <sheetName val="精装高层"/>
      <sheetName val="公共配套费表"/>
      <sheetName val="递增表"/>
      <sheetName val="校验总表2014"/>
      <sheetName val="校验总表2015"/>
      <sheetName val="测算底稿"/>
      <sheetName val="管理费用2015"/>
      <sheetName val="销售费用2014"/>
      <sheetName val="销售费用2015"/>
      <sheetName val="资本化利息重测"/>
      <sheetName val="管理费用2016"/>
      <sheetName val="销售费用2016"/>
      <sheetName val="DK1"/>
      <sheetName val="展示区（DK1）"/>
      <sheetName val="DK4"/>
      <sheetName val="DK6"/>
      <sheetName val="DK4估算"/>
      <sheetName val="动态调整分析表"/>
      <sheetName val="动态成本控制表 "/>
      <sheetName val="合同管理台账"/>
      <sheetName val="无合同付款台账"/>
      <sheetName val="变更台账"/>
      <sheetName val="签证台账"/>
      <sheetName val="水电台账"/>
      <sheetName val="认价台账"/>
      <sheetName val="收方单台账"/>
      <sheetName val="成本核算口径"/>
      <sheetName val="集团汇总表"/>
      <sheetName val="集团本部"/>
      <sheetName val="蔚蓝.青城"/>
      <sheetName val="蔚蓝.锦城"/>
      <sheetName val="蔚蓝.悦城"/>
      <sheetName val="蔚蓝.春城"/>
      <sheetName val="三号会馆"/>
      <sheetName val="天朗.御湖二期"/>
      <sheetName val="天朗.御湖三期"/>
      <sheetName val="天朗.御湖酒店"/>
      <sheetName val="跨界"/>
      <sheetName val="蔚蓝.时光"/>
      <sheetName val="蔚蓝.领域"/>
      <sheetName val="蔚蓝.观园"/>
      <sheetName val="丝路酒店"/>
      <sheetName val="七色镇A"/>
      <sheetName val="七色镇B"/>
      <sheetName val="蔚蓝小城"/>
      <sheetName val="蓝湖树酒店"/>
      <sheetName val="蓝湖树一期"/>
      <sheetName val="蓝湖树二期"/>
      <sheetName val="昆山项目"/>
      <sheetName val="黑龙潭项目"/>
      <sheetName val="基础数据"/>
      <sheetName val="住宅单体指标"/>
      <sheetName val="建造标准"/>
      <sheetName val="地价分摊表"/>
      <sheetName val="公摊费用及期间费"/>
      <sheetName val="目标成本控制表"/>
      <sheetName val="平层高层"/>
      <sheetName val="复式高层"/>
      <sheetName val="合同登记表"/>
      <sheetName val="人防地库"/>
      <sheetName val="合约口径"/>
      <sheetName val="成本差异对比"/>
      <sheetName val="附件2"/>
      <sheetName val="附件3"/>
      <sheetName val="附件4"/>
      <sheetName val="销售物业"/>
      <sheetName val="基本数据"/>
      <sheetName val="岗位人员"/>
      <sheetName val="标准模板"/>
      <sheetName val="基础数据表"/>
      <sheetName val="图示意"/>
      <sheetName val="审批表"/>
      <sheetName val="岗位表"/>
      <sheetName val="考核表"/>
      <sheetName val="A户型装修"/>
      <sheetName val="B户型装修"/>
      <sheetName val="甲分包"/>
      <sheetName val="甲分包-A户型"/>
      <sheetName val="甲分包-A户型 (2)"/>
      <sheetName val="甲分包-B户型"/>
      <sheetName val="1.1玻璃幕墙工程量清单"/>
      <sheetName val="1.2玻璃幕墙综合单价分析表"/>
      <sheetName val="1.3玻璃幕墙材料表"/>
      <sheetName val="2.1门窗工程量清单"/>
      <sheetName val="2.2门窗综合单价分析表"/>
      <sheetName val="2.3门窗材料表"/>
      <sheetName val="3.1百叶工程量清单 "/>
      <sheetName val="3.2百叶综合单价分析表"/>
      <sheetName val="3.3百叶材料表 "/>
      <sheetName val="五期调整指标"/>
      <sheetName val="综合指标"/>
      <sheetName val="五期指标"/>
      <sheetName val="理想城市五期别墅成本"/>
      <sheetName val="成本对比"/>
      <sheetName val="成本与经营计划对比"/>
      <sheetName val="景观工程测算1"/>
      <sheetName val="经营计划"/>
      <sheetName val="景观工程测算"/>
      <sheetName val="别墅建安调整"/>
      <sheetName val="别墅建安对比"/>
      <sheetName val="公摊1"/>
      <sheetName val="公摊"/>
      <sheetName val="住宅商业汇总表"/>
      <sheetName val="别墅建安 (2)"/>
      <sheetName val="洋房 (2)"/>
      <sheetName val="设计费测算 (华汇调后)"/>
      <sheetName val="车库成本测算"/>
      <sheetName val="数据总表"/>
      <sheetName val="核对总表"/>
      <sheetName val="协议、合同回款统计总表"/>
      <sheetName val="协议在途（请看这张表）"/>
      <sheetName val="合同欠款（请看这张表）"/>
      <sheetName val="协议欠款+合同欠款"/>
      <sheetName val="承兑"/>
      <sheetName val="预计退房退款明细"/>
      <sheetName val="桃花源1-12月实际完成情况"/>
      <sheetName val="1、平面图"/>
      <sheetName val="2、库存底价"/>
      <sheetName val="3、预退房源底价"/>
      <sheetName val="4、破底房源底价重新报批"/>
      <sheetName val="4、售价审批价格实现测算表"/>
      <sheetName val="2014年分月指标-6月调实"/>
      <sheetName val="新增分析"/>
      <sheetName val="预退明细"/>
      <sheetName val="在途汇总"/>
      <sheetName val="10.01-10.05"/>
      <sheetName val="10.01-10.05成交"/>
      <sheetName val="22-30成交"/>
      <sheetName val="13-19"/>
      <sheetName val="13-19成交"/>
      <sheetName val="20-26"/>
      <sheetName val="20-26成交"/>
      <sheetName val="27-31"/>
      <sheetName val="27-31成交"/>
      <sheetName val="在编人员基本信息"/>
      <sheetName val="非编人员基本信息"/>
      <sheetName val="离职人员名单"/>
      <sheetName val="调动明细"/>
      <sheetName val="西溪山庄人员名单"/>
      <sheetName val="调出人员名单"/>
      <sheetName val="回归绿城人员"/>
      <sheetName val="总监级（2.2确认年薪）"/>
      <sheetName val="管理及后台人员（公佣）"/>
      <sheetName val="销售渠道（个佣）"/>
      <sheetName val="销售渠道个佣比例"/>
      <sheetName val="薪酬费用测算"/>
      <sheetName val="040506利息分摊"/>
      <sheetName val="07利息分摊"/>
      <sheetName val="销控表"/>
      <sheetName val="销售台账"/>
      <sheetName val="退认购退房"/>
      <sheetName val="换房登记"/>
      <sheetName val="库存表"/>
      <sheetName val="车位销控表"/>
      <sheetName val="车位库存表"/>
      <sheetName val="2014年底"/>
      <sheetName val="Knight"/>
      <sheetName val="销售汇总情况表"/>
      <sheetName val="收款表明细"/>
      <sheetName val="特殊情况"/>
      <sheetName val="内部认购"/>
      <sheetName val="统计表1"/>
      <sheetName val="小地块不齐"/>
      <sheetName val="小地块齐"/>
      <sheetName val="大地块不齐"/>
      <sheetName val="大地块齐"/>
      <sheetName val="首付欠款"/>
      <sheetName val="放款"/>
      <sheetName val="数据统计"/>
      <sheetName val="短信发送"/>
      <sheetName val="数据统计 "/>
      <sheetName val="样板间"/>
      <sheetName val="平台汇总"/>
      <sheetName val="在途协议明细"/>
      <sheetName val="华宅3.5精"/>
      <sheetName val="华宅3.2精"/>
      <sheetName val="华宅3.5非精"/>
      <sheetName val="华宅3.2非精"/>
      <sheetName val="住宅总账"/>
      <sheetName val="车位总账"/>
      <sheetName val="已出证"/>
      <sheetName val="已完税，未出证"/>
      <sheetName val="未完税"/>
      <sheetName val="玻璃幕墙基础组价表"/>
      <sheetName val="1.2玻璃幕墙单价分析以这个为准"/>
      <sheetName val="2.1石材幕墙工程量清单"/>
      <sheetName val="2.2石材幕墙单价分析"/>
      <sheetName val="石材幕墙基础组价表"/>
      <sheetName val="3.1铝单板工程量清单"/>
      <sheetName val="3.2铝板单价分析"/>
      <sheetName val="铝单板基础组价表"/>
      <sheetName val="4.1镀锌钢板工程量清单"/>
      <sheetName val="4.2镀锌钢板单价分析 "/>
      <sheetName val="5.1地弹门工程量清单"/>
      <sheetName val="5.2地弹门单价分析"/>
      <sheetName val="6.1雨棚工程量清单"/>
      <sheetName val="6.2雨棚单价分析"/>
      <sheetName val="雨篷组价基础表"/>
      <sheetName val="7.1岩棉工程"/>
      <sheetName val="7.2岩棉工程单价分析"/>
      <sheetName val="岩棉基础组价表"/>
      <sheetName val="留房"/>
      <sheetName val="高层汇总表"/>
      <sheetName val="叠拼汇总表"/>
      <sheetName val="商业汇总表"/>
      <sheetName val="高层合同汇总"/>
      <sheetName val="叠拼合同汇总"/>
      <sheetName val="商业合同汇总"/>
      <sheetName val="一期高层台账"/>
      <sheetName val="一期叠拼台账"/>
      <sheetName val="一期商业台账"/>
      <sheetName val="高层底价"/>
      <sheetName val="一期高层底价"/>
      <sheetName val="一期商业"/>
      <sheetName val="叠拼底价"/>
      <sheetName val="叠拼底价+15%"/>
      <sheetName val="商铺报底价（原）"/>
      <sheetName val="14年制度前本月到账明细"/>
      <sheetName val="7月份部门回款-完成"/>
      <sheetName val="7月指标完成情况（综合版）-完成"/>
      <sheetName val="本月到账明细-完成"/>
      <sheetName val="销售提成-完成"/>
      <sheetName val="7月综合评定标准-完成"/>
      <sheetName val="御园销售管理线人员奖金-完成"/>
      <sheetName val="御园管理人员奖金(纯后台人员)-完成"/>
      <sheetName val="现金奖励-完成"/>
      <sheetName val="本月到账明细"/>
      <sheetName val="6月份部门回款"/>
      <sheetName val="6月指标完成情况（综合版）"/>
      <sheetName val="6月综合评定标准"/>
      <sheetName val="销售提成"/>
      <sheetName val="御园销售管理线人员奖金"/>
      <sheetName val="御园管理人员奖金(纯后台人员)"/>
      <sheetName val="现金奖励"/>
      <sheetName val="御园销售管理线人员奖金 (2)"/>
      <sheetName val="台账（以此版台账为准）"/>
      <sheetName val="协议口径（管理口径制作）"/>
      <sheetName val="合同状态（款齐）"/>
      <sheetName val="9-12月指标"/>
      <sheetName val="年中考核"/>
      <sheetName val="合同状态（款不齐）"/>
      <sheetName val="协议口径（管理口径制作）以此版为准"/>
      <sheetName val="款齐-合同状态"/>
      <sheetName val="合同状态（款不齐2）"/>
      <sheetName val="3-异动"/>
      <sheetName val="5-薪酬发放"/>
      <sheetName val="6-招聘进度表"/>
      <sheetName val="7-培训月报"/>
      <sheetName val="全期规划指标"/>
      <sheetName val="当期规划指标"/>
      <sheetName val="可售单方成本汇总表"/>
      <sheetName val="跨期成本分摊表"/>
      <sheetName val="公摊费用"/>
      <sheetName val="办公楼"/>
      <sheetName val="SOHO"/>
      <sheetName val="地上商业（可售）"/>
      <sheetName val="普通住宅"/>
      <sheetName val="地下商业（可售）"/>
      <sheetName val="地上停车场（可售）"/>
      <sheetName val="地上商业（持有）"/>
      <sheetName val="地下商业（持有）"/>
      <sheetName val="地上停车场（持有）"/>
      <sheetName val="夹层非机动车库"/>
      <sheetName val="公建配套"/>
      <sheetName val="设备 用房"/>
      <sheetName val="地下人防"/>
      <sheetName val="酒店"/>
      <sheetName val="学校"/>
      <sheetName val="设备用房"/>
      <sheetName val="社区用房"/>
      <sheetName val="付款资金计划"/>
      <sheetName val="全周期现金流"/>
      <sheetName val="含二期投入产出表"/>
      <sheetName val="不含二期投入产出"/>
      <sheetName val="7月开发运营PPT现金流（不含二期）"/>
      <sheetName val="7月开发运营PPT现金流（含二期）"/>
      <sheetName val="成本核对报告2007-2月"/>
      <sheetName val="成本差异表1区"/>
      <sheetName val="调节表2区"/>
      <sheetName val="调节表3区"/>
      <sheetName val="调节表4区"/>
      <sheetName val="调节表公建"/>
      <sheetName val="调节表会所"/>
      <sheetName val="调节表幼儿园"/>
      <sheetName val="TB7.2(总表）"/>
      <sheetName val="TN7.2.0（公建）"/>
      <sheetName val="TB7.02.1（一区）"/>
      <sheetName val="TB7.2.2（二区）"/>
      <sheetName val="TB7.2.3（三区）"/>
      <sheetName val="TB7.2.4（四区）"/>
      <sheetName val="TB7.2.5（会所）"/>
      <sheetName val="TB7.2.6（幼儿园）"/>
      <sheetName val="一期 "/>
      <sheetName val="12、三期"/>
      <sheetName val="绍兴含办公楼"/>
      <sheetName val="宁波世界湾(含商业)"/>
      <sheetName val="宁波春晓（含商业）"/>
      <sheetName val="佘姚"/>
      <sheetName val="象山"/>
      <sheetName val="表1-现金流量表（PPT-P38）"/>
      <sheetName val="表2-利润预测情况（PPT-P46）"/>
      <sheetName val="表3-总体经营状况（PPT-P16)"/>
      <sheetName val="表4-自持物业（PPT-P17）"/>
      <sheetName val="表7.1-成本测算表-按产品（PPT-P33）成本"/>
      <sheetName val="表6-销售计划2015分月（PPT-P26）"/>
      <sheetName val="表7.2-成本测算表-按分期（PPT-P33）只有一期"/>
      <sheetName val="表8-融资情况（PPT-P40）"/>
      <sheetName val="表9-处置计划"/>
      <sheetName val="0Lh8cS"/>
      <sheetName val="单体综合造价"/>
      <sheetName val="VwXTiE"/>
      <sheetName val="hDFyz1"/>
      <sheetName val="利润测算表"/>
      <sheetName val="土增税测算"/>
      <sheetName val="土方、防水工程量"/>
      <sheetName val="土地价款分摊"/>
      <sheetName val="土地情况"/>
      <sheetName val="税费说明"/>
      <sheetName val="主要工程量"/>
      <sheetName val="造价指标分析"/>
      <sheetName val="混凝土工程量指标"/>
      <sheetName val="销售价格"/>
      <sheetName val="联排别墅"/>
      <sheetName val="商业中心"/>
      <sheetName val="配套商业"/>
      <sheetName val="公共配套"/>
      <sheetName val="人防地下车库"/>
      <sheetName val="一期规划指标"/>
      <sheetName val="二期规划指标"/>
      <sheetName val="三期规划指标"/>
      <sheetName val="四期规划指标"/>
      <sheetName val="一期可售单方成本汇总表"/>
      <sheetName val="二期可售单方成本汇总表 "/>
      <sheetName val="三期可售单方成本汇总表 "/>
      <sheetName val="四期可售单方成本汇总表 "/>
      <sheetName val="一期公摊费用"/>
      <sheetName val="二期公摊费用 "/>
      <sheetName val="三期公摊费用"/>
      <sheetName val="四期公摊费用"/>
      <sheetName val="一期高层"/>
      <sheetName val="二期高层（回迁房）"/>
      <sheetName val="三期高层"/>
      <sheetName val="四期高层"/>
      <sheetName val="综合楼"/>
      <sheetName val="沿街商铺一期"/>
      <sheetName val="沿街商铺四期"/>
      <sheetName val="自持商业"/>
      <sheetName val="建筑物基底面积及土地分摊表"/>
      <sheetName val="物业用房"/>
      <sheetName val="利润共赢计算表 ----"/>
      <sheetName val="1-利润表"/>
      <sheetName val="1.1-单方利润表"/>
      <sheetName val="2-销售计划表"/>
      <sheetName val="3-目标成本"/>
      <sheetName val="4-土增税"/>
      <sheetName val="9-年化收益"/>
      <sheetName val="中商地产"/>
      <sheetName val="5-融资计划表"/>
      <sheetName val="6-现金流"/>
      <sheetName val="7-年化收益表"/>
      <sheetName val="沿街商铺"/>
      <sheetName val="销售及回款"/>
      <sheetName val="留存资产"/>
      <sheetName val="开发计划"/>
      <sheetName val="日期编号"/>
      <sheetName val="预算对比"/>
      <sheetName val="Control Sheet"/>
      <sheetName val="项目损益"/>
      <sheetName val="销售面积"/>
      <sheetName val="资金来源与运用表"/>
      <sheetName val="土地版规划指标及利润测算"/>
      <sheetName val="主体结构及粗装修单价分析"/>
      <sheetName val="初设版成本测算"/>
      <sheetName val="配套设施成本测算"/>
      <sheetName val="土地面积分摊"/>
      <sheetName val="项目整体"/>
      <sheetName val="高层住宅"/>
      <sheetName val="商业服务中心"/>
      <sheetName val="年化收益"/>
      <sheetName val="表6.在建项目变更签证统计表"/>
      <sheetName val="统计过程表"/>
      <sheetName val="10.01-10.27发生（透视）"/>
      <sheetName val="10月发生（手工）"/>
      <sheetName val="Query"/>
      <sheetName val="1.(3-3#叠拼户型)非地库含量指标（集团）"/>
      <sheetName val="面积指标表（重庆公司）"/>
      <sheetName val="非地库含量指标（重庆）"/>
      <sheetName val="项目特征"/>
      <sheetName val="建安（叠拼别墅）"/>
      <sheetName val="签约台账"/>
      <sheetName val="按揭情况表"/>
      <sheetName val="在途回款率 -香溢"/>
      <sheetName val="在途回款率 -上海御园"/>
      <sheetName val="在途回款率 -上海大宁北"/>
      <sheetName val="在途回款率 -上海玫瑰园"/>
      <sheetName val="在途回款率 -玉兰臻园"/>
      <sheetName val="在途回款率 -盛世滨江"/>
      <sheetName val="在途回款率 -玉兰公馆"/>
      <sheetName val="在途回款率 -上海玉兰花园"/>
      <sheetName val="在途回款率 -上海外滩188"/>
      <sheetName val="在途回款率 -苏州御园"/>
      <sheetName val="在途回款率 -苏州桃花源"/>
      <sheetName val="在途回款率 -无锡香樟园"/>
      <sheetName val="在途回款率 -无锡玉兰"/>
      <sheetName val="在途回款率 -无锡玉兰西"/>
      <sheetName val="在途回款率 -汣园"/>
      <sheetName val="在途回款率 -熙园"/>
      <sheetName val="在途回款率 -常州玉兰"/>
      <sheetName val="分月回款及按揭放款"/>
      <sheetName val="第四周"/>
      <sheetName val="第一周"/>
      <sheetName val="第二周"/>
      <sheetName val="注意事项"/>
      <sheetName val="诚意金"/>
      <sheetName val="定金"/>
      <sheetName val="房款"/>
      <sheetName val="编制说明及计价规则"/>
      <sheetName val="模拟总价表"/>
      <sheetName val="不玻栏1100"/>
      <sheetName val="不玻栏650"/>
      <sheetName val="铝玻璃1100"/>
      <sheetName val="铝玻璃650"/>
      <sheetName val="阳矩管1100"/>
      <sheetName val="阳矩管650"/>
      <sheetName val="阳台花1-1150"/>
      <sheetName val="阳台花1-650"/>
      <sheetName val="阳台花1-1150 (钢扶手)"/>
      <sheetName val="阳台花1-650 (钢扶手)"/>
      <sheetName val="阳台花2-1150"/>
      <sheetName val="阳台花2-650"/>
      <sheetName val="护900"/>
      <sheetName val="楼900"/>
      <sheetName val="楼梯花900"/>
      <sheetName val="靠墙扶手"/>
      <sheetName val="残坡道"/>
      <sheetName val="护900 (简易)"/>
      <sheetName val="楼900 (简易)"/>
      <sheetName val="材料配置表"/>
      <sheetName val="项目造价确认单"/>
      <sheetName val="差异分析-QY"/>
      <sheetName val="差异分析-年度-QY"/>
      <sheetName val="2015年管理费用(启洋）"/>
      <sheetName val="2015年管理费用(中心)"/>
      <sheetName val="8号17号12号楼石材汇总"/>
      <sheetName val="对量"/>
      <sheetName val="增量汇总"/>
      <sheetName val="8#17#铝单板工程量原图（没算）"/>
      <sheetName val="库存"/>
      <sheetName val="一期合院底价"/>
      <sheetName val="一期平层底价"/>
      <sheetName val="二期合院底价"/>
      <sheetName val="二期平层底价"/>
      <sheetName val="平面图"/>
      <sheetName val="具体协议分布"/>
      <sheetName val="往来"/>
      <sheetName val="现金"/>
      <sheetName val="现金盘点表"/>
      <sheetName val="建行基本户"/>
      <sheetName val="建行一般户"/>
      <sheetName val="中行四府街8821"/>
      <sheetName val="中行四府街8821在途"/>
      <sheetName val="中行大差市2044"/>
      <sheetName val="邮政储蓄26700"/>
      <sheetName val="中信含光路90331"/>
      <sheetName val="中信含光路91548"/>
      <sheetName val="兴业曲江18757"/>
      <sheetName val="兴业曲江18757 在途"/>
      <sheetName val="兴业曲江18757 保证金"/>
      <sheetName val="开发间接"/>
      <sheetName val="其他明细"/>
      <sheetName val="1#楼89户型"/>
      <sheetName val="1#楼119户型"/>
      <sheetName val="6#楼139户型"/>
      <sheetName val="组价基础表"/>
      <sheetName val="E系列"/>
      <sheetName val="A1"/>
      <sheetName val="墙面石材汇总"/>
      <sheetName val="墙面石材清单"/>
      <sheetName val="石材组价清单"/>
      <sheetName val="石材综合单价组成分析表"/>
      <sheetName val="石材幕墙材料表"/>
      <sheetName val="石材线条及装饰块汇总"/>
      <sheetName val="石材线条及装饰块单价表"/>
      <sheetName val="石材线条及装饰块综合单价分析表"/>
      <sheetName val="石材线条主材表"/>
      <sheetName val="保温汇总"/>
      <sheetName val="保温单价表"/>
      <sheetName val="保温综合单价分析表"/>
      <sheetName val="保温材料表"/>
      <sheetName val="铝单板汇总"/>
      <sheetName val="铝单板单价表"/>
      <sheetName val="铝单板综合单价分析表"/>
      <sheetName val="铝单板材料表 "/>
      <sheetName val="雨篷汇总表"/>
      <sheetName val="雨棚单价表 "/>
      <sheetName val="雨棚综合单价分析表"/>
      <sheetName val="雨篷材料表"/>
      <sheetName val="门窗汇总"/>
      <sheetName val="门窗清单"/>
      <sheetName val="门窗组价表"/>
      <sheetName val="门窗材料表"/>
      <sheetName val="百叶组价表"/>
      <sheetName val="百叶及百叶窗材料表"/>
      <sheetName val="石材加工费"/>
      <sheetName val="1.1小高门窗、百叶清单 "/>
      <sheetName val="1.2小高铝合金门窗组价表 "/>
      <sheetName val="1.3小高铝合金门窗综合单价表 "/>
      <sheetName val="1.4小高铝合金门窗材料表 "/>
      <sheetName val="2.1小高百叶及百叶窗类型单价表"/>
      <sheetName val="2.2百叶及百叶窗分析表"/>
      <sheetName val="2.3百叶材料明细表"/>
      <sheetName val="3.1披水板类型单价表"/>
      <sheetName val="3.2披水板单价分析表"/>
      <sheetName val="3.3披水板材料表"/>
      <sheetName val="合并表"/>
      <sheetName val="植物清单"/>
      <sheetName val="甲供植物"/>
      <sheetName val="代征地植物"/>
      <sheetName val="代征地甲供植物"/>
      <sheetName val="包干项目"/>
      <sheetName val="零星工作项目人工、机械单价报价表"/>
      <sheetName val="月度情况"/>
      <sheetName val="二期车位排卡明细"/>
      <sheetName val="回款分析"/>
      <sheetName val="一二期分期指标（任瑞）"/>
      <sheetName val="各地块指标"/>
      <sheetName val="改商业"/>
      <sheetName val="一期各地块指标明细"/>
      <sheetName val="二期各地块指标明细"/>
      <sheetName val="一期政府征询指标"/>
      <sheetName val="表格对比"/>
      <sheetName val="一二期指标合计（任瑞）"/>
      <sheetName val="五珑项目12月付款计划"/>
      <sheetName val="五珑1.1标段12月"/>
      <sheetName val="五珑1.2标段12月"/>
      <sheetName val="君澜"/>
      <sheetName val="半湾半岛"/>
      <sheetName val="王府"/>
      <sheetName val="大学城"/>
      <sheetName val="洞庭路"/>
      <sheetName val="蘭园"/>
      <sheetName val="融公馆"/>
      <sheetName val="全运村"/>
      <sheetName val="VDP可视"/>
      <sheetName val="可视报价"/>
      <sheetName val="理想城市分期指标(1-4)"/>
      <sheetName val="理想城市分期指标(5-10)"/>
      <sheetName val="其中建造成本汇总"/>
      <sheetName val="建安合计"/>
      <sheetName val="2#楼"/>
      <sheetName val="3#楼"/>
      <sheetName val="材料、分包价格表"/>
      <sheetName val="支护工程"/>
      <sheetName val="桩基工程"/>
      <sheetName val="室外管网"/>
      <sheetName val="园林环境"/>
      <sheetName val="土建总包工程"/>
      <sheetName val="安装总包分析表（1#楼）"/>
      <sheetName val="安装总包分析表（2、3#楼）"/>
      <sheetName val="有线电视"/>
      <sheetName val="电梯采购及安装"/>
      <sheetName val="通风工程"/>
      <sheetName val="地辐热"/>
      <sheetName val="弱电工程 "/>
      <sheetName val="火灾报警工程"/>
      <sheetName val="财务动态表"/>
      <sheetName val="汇总（回款表）"/>
      <sheetName val="汇总 (预售资金监管)"/>
      <sheetName val="住宅"/>
      <sheetName val="签约情况(住宅）"/>
      <sheetName val="签约情况(非住宅）"/>
      <sheetName val="住宅 (退款)"/>
      <sheetName val="loft (退款)"/>
      <sheetName val="商业 (退款)"/>
      <sheetName val="转款"/>
      <sheetName val="提取"/>
      <sheetName val="望江府销售计划wjf2014.1.3-考核版调实版.xlsx"/>
      <sheetName val="科目余额表1402"/>
      <sheetName val="科目余额表930"/>
      <sheetName val="IRR (2)"/>
      <sheetName val="直接成本测算"/>
      <sheetName val="WJF财务收款表"/>
      <sheetName val="资金占用费"/>
      <sheetName val="13销售费"/>
      <sheetName val="14销售费"/>
      <sheetName val="15销售费"/>
      <sheetName val="13管理费"/>
      <sheetName val="14及15管理费"/>
      <sheetName val="股东计息2ytwjy"/>
      <sheetName val="委贷计息【付过第一笔之后"/>
      <sheetName val="利息zbh计算"/>
      <sheetName val="利息zbh基础数据"/>
      <sheetName val="2014销售费用1031旧表"/>
      <sheetName val="2014销售费用20131228"/>
      <sheetName val="科目余额表2013.11"/>
      <sheetName val="科目余额表1401"/>
      <sheetName val="2013销售费用【新 (取数用 引用到2014)"/>
      <sheetName val="科目余额表1031"/>
      <sheetName val="13销售费1031旧"/>
      <sheetName val="天津公司付款计划汇总"/>
      <sheetName val="珑府"/>
      <sheetName val="五珑一期"/>
      <sheetName val="五珑二期"/>
      <sheetName val="天朗城"/>
      <sheetName val="远期"/>
      <sheetName val="当日重点事项描述"/>
      <sheetName val="1工程款明细"/>
      <sheetName val="工抵明细"/>
      <sheetName val="银承支付明细"/>
      <sheetName val="远期支票明细"/>
      <sheetName val="银承收入明细"/>
      <sheetName val="融耀资金日报表"/>
      <sheetName val="在途监管3号楼"/>
      <sheetName val="在途监管4、5"/>
      <sheetName val="现金在途"/>
      <sheetName val="浦发基本户3363"/>
      <sheetName val="浦发在途"/>
      <sheetName val="平安半湾花园1号楼及3号楼0006"/>
      <sheetName val="平安0006在途"/>
      <sheetName val="1远期支票明细"/>
      <sheetName val="深发展5401"/>
      <sheetName val="工行2642"/>
      <sheetName val="中行6001"/>
      <sheetName val="中行还贷5001"/>
      <sheetName val="中行监管1、2号楼4001"/>
      <sheetName val="在途监管1、2号楼"/>
      <sheetName val="中行资金监管 3号楼"/>
      <sheetName val="监管4、5号楼"/>
      <sheetName val="监管6号楼"/>
      <sheetName val="中行4001"/>
      <sheetName val="滨海农商行红桥9681"/>
      <sheetName val="滨海农行64603"/>
      <sheetName val="天信"/>
      <sheetName val="中德0680"/>
      <sheetName val="民生0594"/>
      <sheetName val="光大银行9646"/>
      <sheetName val="农商行3207"/>
      <sheetName val="农行西南楼"/>
      <sheetName val="建行3171调节表"/>
      <sheetName val="调节表"/>
      <sheetName val="中行6001调节表"/>
      <sheetName val="民生调节表"/>
      <sheetName val="中行3001调节表  "/>
      <sheetName val="滨海农商调节表 "/>
      <sheetName val="建行监管0374户"/>
      <sheetName val="建行监管0374户在途"/>
      <sheetName val="奥城工行8863"/>
      <sheetName val="工行8863在途"/>
      <sheetName val="平安银行00007"/>
      <sheetName val="半湾花园23-28、38-42号楼4081户"/>
      <sheetName val="半湾花园23-28、38-42号楼在途4081户"/>
      <sheetName val="建行和平6957"/>
      <sheetName val="半湾花园20-22号楼4074户"/>
      <sheetName val="半湾花园20-22号楼在途4074户"/>
      <sheetName val="建行和平1872"/>
      <sheetName val="天津银行0803"/>
      <sheetName val="5、9号楼1-21、27门9002"/>
      <sheetName val="5、9号楼1-21、27门9002在途"/>
      <sheetName val="9号楼22-26门5006"/>
      <sheetName val="9号楼22-26门5006在途"/>
      <sheetName val="建行监管8683户"/>
      <sheetName val="建行监管8683户在途"/>
      <sheetName val="建行监管9170户"/>
      <sheetName val="建行监管9170户在途"/>
      <sheetName val="平安监管987008户"/>
      <sheetName val="平安监管987008户在途"/>
      <sheetName val="平安半湾花园4号楼7008"/>
      <sheetName val="平安4号楼在途"/>
      <sheetName val="建行1872在途"/>
      <sheetName val="建行富裕3376"/>
      <sheetName val="兴业金纬路8063"/>
      <sheetName val="渤海多伦0125"/>
      <sheetName val="中行6065"/>
      <sheetName val="上海63911"/>
      <sheetName val="平安监管户9003"/>
      <sheetName val="农行永安道4349"/>
      <sheetName val="浦发验资户3327"/>
      <sheetName val="商票台账"/>
      <sheetName val="农商294930"/>
      <sheetName val="Sheet75"/>
      <sheetName val="Sheet76"/>
      <sheetName val="Sheet77"/>
      <sheetName val="Sheet78"/>
      <sheetName val="Sheet79"/>
      <sheetName val="平安1号在途"/>
      <sheetName val="平安半湾花园1号楼及3号楼"/>
      <sheetName val="平安半湾花园4号楼"/>
      <sheetName val="资金明细新"/>
      <sheetName val="工程款&amp;销售费"/>
      <sheetName val="田、"/>
      <sheetName val="日报模板"/>
      <sheetName val="日报模板2"/>
      <sheetName val="调整明细"/>
      <sheetName val="不可动资金变动表"/>
      <sheetName val="集团往来明细"/>
      <sheetName val="开发本日汇总"/>
      <sheetName val="开发本月汇总"/>
      <sheetName val="开发本年汇总"/>
      <sheetName val="集团往来"/>
      <sheetName val="未到期远期"/>
      <sheetName val="物业本日汇总"/>
      <sheetName val="物业本月"/>
      <sheetName val="物业本年"/>
      <sheetName val="工程款"/>
      <sheetName val="工抵x"/>
      <sheetName val="倒款明细-X"/>
      <sheetName val="资金往来考核"/>
      <sheetName val="不可动资金考核"/>
      <sheetName val="取数说明及联系人"/>
      <sheetName val="12号地"/>
      <sheetName val="规划应建指标"/>
      <sheetName val="方案2指标"/>
      <sheetName val="产品标准 ppt"/>
      <sheetName val="3、静态成本表"/>
      <sheetName val="2、销售计划"/>
      <sheetName val="甲供甲分包项目测算"/>
      <sheetName val="分产品土增"/>
      <sheetName val="6、敏感性分析"/>
      <sheetName val="4、开发计划"/>
      <sheetName val="红号站测算"/>
      <sheetName val="5、现金流量表"/>
      <sheetName val="股东投入回收表"/>
      <sheetName val="PPT土地款支付"/>
      <sheetName val="融资方案计划"/>
      <sheetName val="12号地销售计划"/>
      <sheetName val="B户型"/>
      <sheetName val="B甲供甲分包"/>
      <sheetName val="硬装部品对比"/>
      <sheetName val="配装部品对比"/>
      <sheetName val="1#3#4#6#地 "/>
      <sheetName val="2016年01月付款计划汇总"/>
      <sheetName val="御府蘭园"/>
      <sheetName val="御府御园"/>
      <sheetName val="高新臻园"/>
      <sheetName val="经开壹号"/>
      <sheetName val="御府蘭园付款计划"/>
      <sheetName val="御府御园付款计划"/>
      <sheetName val="高新臻园付款计划"/>
      <sheetName val="经开壹号付款计划"/>
      <sheetName val="双拼别墅"/>
      <sheetName val="平层公寓"/>
      <sheetName val="沿街商业"/>
      <sheetName val="普通车库"/>
      <sheetName val="人防车库"/>
      <sheetName val="产品配置标准（无）"/>
      <sheetName val="配置修改"/>
      <sheetName val="总包机电汇总"/>
      <sheetName val="三号清单-旅馆机电安装汇总"/>
      <sheetName val="三号清单-旅馆电气系统"/>
      <sheetName val="三号清单-旅馆给排水系统"/>
      <sheetName val="三号清单-旅馆弱电预埋"/>
      <sheetName val="三号清单-旅馆消防预埋"/>
      <sheetName val="三号清单-旅馆采暖系统"/>
      <sheetName val="三号清单-地上商业机电安装汇总"/>
      <sheetName val="三号清单-地上商业电气系统"/>
      <sheetName val="三号清单-地上商业给排水系统"/>
      <sheetName val="三号清单-地上商业弱电预埋"/>
      <sheetName val="三号清单-地上商业消防预埋"/>
      <sheetName val="三号清单-地下车库机电安装汇总"/>
      <sheetName val="三号清单-地下车库电气系统 "/>
      <sheetName val="三号清单-地下车库给排水"/>
      <sheetName val="三号清单-地下车库弱电预埋"/>
      <sheetName val="三号清单-地下车库消防预埋"/>
      <sheetName val="A高层"/>
      <sheetName val="C商业 "/>
      <sheetName val="B幼儿园"/>
      <sheetName val="D非人防地下室"/>
      <sheetName val="E人防地下室"/>
      <sheetName val="产品配置标准  "/>
      <sheetName val="Week"/>
      <sheetName val="(筏板基础)定额工程量"/>
      <sheetName val="(筏板基础)做法工程量"/>
      <sheetName val="成本分包分供价格 "/>
      <sheetName val="乙供材料品牌限定表"/>
      <sheetName val="二号清单-联排别墅地下土建（14#）"/>
      <sheetName val="成本跟踪表"/>
      <sheetName val="汇总表对比表"/>
      <sheetName val="5－7#楼重计量汇总表"/>
      <sheetName val="争议清单"/>
      <sheetName val="5#楼地上二结构"/>
      <sheetName val="6#楼地上二结构"/>
      <sheetName val="7#楼地上二结构"/>
      <sheetName val="中间裙房地上二结构"/>
      <sheetName val="模型工作量（初装）"/>
      <sheetName val="其他手动计算量"/>
      <sheetName val="模型工作量（砼、模板、钢筋、砌体）"/>
      <sheetName val="新增综合单价"/>
      <sheetName val="会签表"/>
      <sheetName val="水电汇总表"/>
      <sheetName val="B区销售物业电气工程量计价清单"/>
      <sheetName val="B区销售物业给排水工程量计价清单"/>
      <sheetName val="限价调差表（电气工程）"/>
      <sheetName val="限价调差表（给排水）"/>
      <sheetName val="B1区裙房塔楼二结构"/>
      <sheetName val="B1区裙房一结构"/>
      <sheetName val="B1区塔楼一结构"/>
      <sheetName val="销售物业四大块三审"/>
      <sheetName val="大商业A2区围护"/>
      <sheetName val="大商业B2区围护"/>
      <sheetName val="大商业A2，B2桩基"/>
      <sheetName val="B区销售物业5#、6#、7#楼电气工程量计价清单"/>
      <sheetName val="购物中心B区"/>
      <sheetName val="0－审定单"/>
      <sheetName val="1－结算编制说明"/>
      <sheetName val="2-工程结算书"/>
      <sheetName val="3－结算汇总表"/>
      <sheetName val="4－A1计价结"/>
      <sheetName val="5－B1计价结"/>
      <sheetName val="6－销桩计价结"/>
      <sheetName val="7－A、B区间围护计价结"/>
      <sheetName val="8－签证汇总表"/>
      <sheetName val="9－主材更换调整-销"/>
      <sheetName val="10－销砼、钢筋数量统计"/>
      <sheetName val="11－砼调差-销"/>
      <sheetName val="12－钢筋调差-销"/>
      <sheetName val="A1计算稿"/>
      <sheetName val="B1计算稿"/>
      <sheetName val="桩基础计算底稿"/>
      <sheetName val="A、B区间围护"/>
      <sheetName val="现状格网图"/>
      <sheetName val="试桩组价分析表"/>
      <sheetName val="基础土方计算底稿"/>
      <sheetName val="地下室结构（持有物业)-重计量"/>
      <sheetName val="B2区地下结构汇总表"/>
      <sheetName val="大商业B2区地下"/>
      <sheetName val="连通道"/>
      <sheetName val="大商业地下室土建模型量"/>
      <sheetName val="大商业地下室钢筋模型量"/>
      <sheetName val="大商业地下室手动计算量"/>
      <sheetName val="A2、B2楼梯"/>
      <sheetName val="方案1工程量计算"/>
      <sheetName val="测算汇总表"/>
      <sheetName val="分部分项工程量清单2"/>
      <sheetName val="分项工程综合单价分析表 "/>
      <sheetName val="主材图纸净用量计算表（示例）"/>
      <sheetName val="人工机械费及其它材料费清单"/>
      <sheetName val="主材损耗率清单"/>
      <sheetName val="费率清单"/>
      <sheetName val="限定品牌材料清单"/>
      <sheetName val="金街工作量汇总表"/>
      <sheetName val="B区金街标准节点做法汇总表"/>
      <sheetName val="立面造型统计"/>
      <sheetName val="B区金街标准节点做法"/>
      <sheetName val="B区金街投影面积"/>
      <sheetName val="B区金街节点加展开面积"/>
      <sheetName val="BQ01门窗"/>
      <sheetName val="单樘窗型材计量表"/>
      <sheetName val="铝合金型材线重表"/>
      <sheetName val="埋件清单"/>
      <sheetName val="结构加固清单"/>
      <sheetName val="结构加固工作量"/>
      <sheetName val="单樘幕墙型材计量表"/>
      <sheetName val="幕墙综合单价分析表"/>
      <sheetName val="指标分摊"/>
      <sheetName val="   合同台账  "/>
      <sheetName val="二级成本动态表"/>
      <sheetName val="目标成本表"/>
      <sheetName val="付款进度表"/>
      <sheetName val="科目列表"/>
      <sheetName val="无合同工程及销费"/>
      <sheetName val="1.1付款及计提明细"/>
      <sheetName val="金山"/>
      <sheetName val="宝山"/>
      <sheetName val="青浦"/>
      <sheetName val="异地房源"/>
      <sheetName val="价库"/>
      <sheetName val="折"/>
      <sheetName val="销"/>
      <sheetName val="未报回"/>
      <sheetName val="回"/>
      <sheetName val="台"/>
      <sheetName val="报集团"/>
      <sheetName val="报实际"/>
      <sheetName val="汇集团"/>
      <sheetName val="汇实际"/>
      <sheetName val="更换房房源明细"/>
      <sheetName val="首开区"/>
      <sheetName val="大商业"/>
      <sheetName val=" (标段一)-2015-2-28.xls_ (标段一)-201"/>
      <sheetName val="工程量清单计价表（自动生成）"/>
      <sheetName val="360QexF"/>
      <sheetName val="付款明细表"/>
      <sheetName val="进度款审批表（总包）"/>
      <sheetName val="进度款审批表（总包的分包）"/>
      <sheetName val="付款确认单"/>
      <sheetName val="第5次进度款审核汇总表"/>
      <sheetName val="其它费用明细"/>
      <sheetName val="分部分项工程审核明细表（3-5层）"/>
      <sheetName val="基坑四大块汇总表"/>
      <sheetName val="表1设备部(9)"/>
      <sheetName val="表1生产部(7)"/>
      <sheetName val="总经办"/>
      <sheetName val="表2"/>
      <sheetName val="Calendar"/>
      <sheetName val="表1"/>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__礫剑干啤（累"/>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__µ_½£¸ÉÆ¡£¨ÀÛ"/>
      <sheetName val="¹Ì¶¨×Ê²úÕÛ¾É²âÊÔ"/>
      <sheetName val="Links"/>
      <sheetName val="Lead"/>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_¡ä¡é"/>
      <sheetName val="__DT"/>
      <sheetName val="____"/>
      <sheetName val="1_¦Ì_"/>
      <sheetName val=" _¨¹_¡ä"/>
      <sheetName val="1___"/>
      <sheetName val="___1"/>
      <sheetName val="_t___¡¥¨¬_"/>
      <sheetName val="_e_¨¬"/>
      <sheetName val="¡ã¨¹¨°_"/>
      <sheetName val="¡ã¨¹_t"/>
      <sheetName val="¡ã¨¹¨¨y"/>
      <sheetName val="¡Á¨¹1___"/>
      <sheetName val="_¨¬¨°_24"/>
      <sheetName val="_¨¬¨°_12"/>
      <sheetName val="_¨¬¨°_10"/>
      <sheetName val="_____¨¬¨°_24"/>
      <sheetName val="_____¨¬¨°_12"/>
      <sheetName val="¨¦¡é_¨²__"/>
      <sheetName val="¦Ì£¤__3¨¦¡À_"/>
      <sheetName val="__¦Ì__¡ê_¨¦__¡ê¡§¨¤_"/>
      <sheetName val="1¨¬_¡§¡Á¨º2¨²___¨¦2a¨º_"/>
      <sheetName val="SW_TEO"/>
      <sheetName val="隔墙"/>
      <sheetName val="列表"/>
      <sheetName val="K2单人房"/>
      <sheetName val="投标总价（自动生成）"/>
      <sheetName val="报价汇总表（自动生成）"/>
      <sheetName val="工程量清单计价表（自动生成）步行街"/>
      <sheetName val="工程量清单价格调差表步行街"/>
      <sheetName val="工程量清单计价表（自动生成）物管用房"/>
      <sheetName val="工程量清单价格调差表物管用房"/>
      <sheetName val="备选主材报价表"/>
      <sheetName val="自主报价主材价格汇总表"/>
      <sheetName val="主要材料暂定价格汇总表"/>
      <sheetName val="措施项目步行街"/>
      <sheetName val="措施项目物管用房"/>
      <sheetName val="费率清单物"/>
      <sheetName val="封 面"/>
      <sheetName val="竣工结算审核汇总表"/>
      <sheetName val="大商业工程量清单计价表（自动生成）"/>
      <sheetName val="大商业工程量清单调差表"/>
      <sheetName val="大商业汇总表"/>
      <sheetName val="商管工程量清单调差表"/>
      <sheetName val="商管汇总表"/>
      <sheetName val="商管工程量清单计价表（自动生成）"/>
      <sheetName val="商管措施费"/>
      <sheetName val="小商铺工程量清单计价表-装饰（自动生成）"/>
      <sheetName val="小商铺工程量清单计价表-安装（自动生成）"/>
      <sheetName val="宝贝王(安装）工程量清单计价表"/>
      <sheetName val="宝贝王(装饰）工程量清单计价表"/>
      <sheetName val=" 宝贝王计算式（装饰）"/>
      <sheetName val="宝贝王计算式（安装）"/>
      <sheetName val="工程量清单价格调差表"/>
      <sheetName val="步行街及百货备选主材报价表"/>
      <sheetName val="门窗及其他工程"/>
      <sheetName val="电气汇总表"/>
      <sheetName val="大商业卫生间给排水汇总表"/>
      <sheetName val="写字楼备选主材报价表"/>
      <sheetName val="小商铺装饰计算式"/>
      <sheetName val="小商铺安装计算式"/>
      <sheetName val="超市工程量清单计价表"/>
      <sheetName val="超市计算式"/>
      <sheetName val="都会美佳工程量清单计价表"/>
      <sheetName val="都会美佳计算式"/>
      <sheetName val="苏宁清单计价表"/>
      <sheetName val="苏宁计算式"/>
      <sheetName val="孩子王（装饰）"/>
      <sheetName val="孩子王装饰计算式"/>
      <sheetName val="孩子王安装清单计价表"/>
      <sheetName val="孩子王安装计算式"/>
      <sheetName val="超市入口（装饰）工程量清单计价表"/>
      <sheetName val="超市入口计算式"/>
      <sheetName val="超市入口安装工程量清单计价表"/>
      <sheetName val="超市入口安装计算式"/>
      <sheetName val="停工时间明细 "/>
      <sheetName val="周转材料"/>
      <sheetName val="钢管、扣件、钢笆"/>
      <sheetName val="模板木方"/>
      <sheetName val="非周转材料 "/>
      <sheetName val="电缆电箱闲置"/>
      <sheetName val="外脚手架计算式"/>
      <sheetName val="临边防护及安全网计算式"/>
      <sheetName val="满堂架计算式"/>
      <sheetName val="A2、B2区支撑梁侧模加固钢管扣件"/>
      <sheetName val="0.0目录"/>
      <sheetName val="0.1公司清单"/>
      <sheetName val="0.2填表说明"/>
      <sheetName val="1.1盈利预测"/>
      <sheetName val="1.2差异对比"/>
      <sheetName val="1.3分部业务利润"/>
      <sheetName val="1.4项目概况"/>
      <sheetName val="1.5风险提示"/>
      <sheetName val="2.1营业收入"/>
      <sheetName val="2.1.1轻资产项目商业管理费收入"/>
      <sheetName val="2.2营业成本"/>
      <sheetName val="2.2.1成本分摊 "/>
      <sheetName val="2.2.2销售成本明细"/>
      <sheetName val="2.2.3投资性房地产折旧摊销"/>
      <sheetName val="2.2.4酒店折旧摊销"/>
      <sheetName val="2.3营业税金及附加"/>
      <sheetName val="2.3.1土地增值税"/>
      <sheetName val="2.4期间费用（汇总）"/>
      <sheetName val="2.4.1期间费用（租金户、酒店分公司以外公司）"/>
      <sheetName val="2.4.1.1营销口径营销费用（支付口径）"/>
      <sheetName val="2.4.1.2财务口径营销费用"/>
      <sheetName val="2.4.1.3招商推广费"/>
      <sheetName val="2.4.1.4酒店开办费（支付口径）"/>
      <sheetName val="2.4.1.5酒店开办费（核算口径）"/>
      <sheetName val="2.4.2期间费用（租金户）"/>
      <sheetName val="2.4.3期间费用（酒店分公司）"/>
      <sheetName val="2.4.4财务费用说明"/>
      <sheetName val="2.4.5利息分摊"/>
      <sheetName val="2.5所得税费用"/>
      <sheetName val="2.5.1递延所得税资产（负债）"/>
      <sheetName val="3.1盈利预测计划控制"/>
      <sheetName val="3.2销售情况统计"/>
      <sheetName val="3.3回款分析"/>
      <sheetName val="2.2.1成本分摊"/>
      <sheetName val="2.1.2入伙收入预测变动"/>
      <sheetName val="3资产负债率预测"/>
      <sheetName val="MenuSheet"/>
      <sheetName val="collect1"/>
      <sheetName val="collect2"/>
      <sheetName val="collect3"/>
      <sheetName val="企业表"/>
      <sheetName val="索引表0"/>
      <sheetName val="索引表1"/>
      <sheetName val="初审表"/>
      <sheetName val="初审表0"/>
      <sheetName val="初审表1"/>
      <sheetName val="项目表行业1"/>
      <sheetName val="项目表行业"/>
      <sheetName val="项目表专项"/>
      <sheetName val="企业基本情况表"/>
      <sheetName val="项目基本情况表"/>
      <sheetName val="上报参数"/>
      <sheetName val="CodeSheet"/>
      <sheetName val="0.1酒店清单"/>
      <sheetName val="1.3.1酒店业主利润"/>
      <sheetName val="1.3.2租金净收益"/>
      <sheetName val="2.4期间费用"/>
      <sheetName val="源数据表"/>
      <sheetName val="人员信息表"/>
      <sheetName val="工资表明细汇总"/>
      <sheetName val="郫县工资明细表"/>
      <sheetName val="郫县营销工资明细表 "/>
      <sheetName val="李江"/>
      <sheetName val="社保款"/>
      <sheetName val="公积金"/>
      <sheetName val="使用提示"/>
      <sheetName val="0.检核"/>
      <sheetName val="1.合同台账（不含土地，四大块）"/>
      <sheetName val="1.2成本汇总与校验"/>
      <sheetName val="1.3合同卡片"/>
      <sheetName val="2.成本分配"/>
      <sheetName val="2.成本分配汇总"/>
      <sheetName val="2.1一次分配归集"/>
      <sheetName val="2.1.1成本分配明细(不含土地，四大块）"/>
      <sheetName val="2.1.2资本化利息分配明细"/>
      <sheetName val="2.1.3土地费用分配明细"/>
      <sheetName val="土地成本分配（附表）"/>
      <sheetName val="2.2二次分配"/>
      <sheetName val="2.3三次分配"/>
      <sheetName val="3.销售成本结转"/>
      <sheetName val="3.1收入结转明细"/>
      <sheetName val="4.自持物业成本结转"/>
      <sheetName val="5.基础档案"/>
      <sheetName val="6.规划经济技术指标"/>
      <sheetName val="2.2四大块"/>
      <sheetName val="2.3土地成本分配（占地面积法）"/>
      <sheetName val="3成本分配指标"/>
      <sheetName val="面积指标说明"/>
      <sheetName val="2.3.2土增税历史数据调整金额"/>
      <sheetName val="表1、营销口径营销费用（支付口径）"/>
      <sheetName val="表2、财务口径营销费用"/>
      <sheetName val="2.4.1财务费用说明"/>
      <sheetName val="2.4.2利息分摊"/>
      <sheetName val="2.5.2土增税调整影响递延所得税资产"/>
      <sheetName val="3.2回款分析"/>
      <sheetName val="3.4资产负债率控制措施"/>
      <sheetName val="合同修订台帐"/>
      <sheetName val="1－审定单"/>
      <sheetName val="3－编制说明"/>
      <sheetName val="5－审核汇总表"/>
      <sheetName val="4－指标表"/>
      <sheetName val="5-1指标表（一结构）"/>
      <sheetName val="6－地下结构"/>
      <sheetName val="7-地上结构"/>
      <sheetName val="8-2#商铺"/>
      <sheetName val="10-主材调差原则"/>
      <sheetName val="11-钢筋，型钢调差 "/>
      <sheetName val="12-砼调差"/>
      <sheetName val="土建模型工作量"/>
      <sheetName val="钢筋模型工作量"/>
      <sheetName val="分包管理费与总包服务费"/>
      <sheetName val="争议金额"/>
      <sheetName val="总承包服务费及分包管理费计价表"/>
      <sheetName val="公寓"/>
      <sheetName val="1∽5#土建工程量清单计价汇总表"/>
      <sheetName val="第 13 次进度款审核汇总表"/>
      <sheetName val="第13次土建报量审核明细表"/>
      <sheetName val="第13次付款室外工程明细表"/>
      <sheetName val="分包管理费及总承包服务费"/>
      <sheetName val="塔楼"/>
      <sheetName val="底商1"/>
      <sheetName val="塔楼1"/>
      <sheetName val="底商量"/>
      <sheetName val="塔楼量"/>
      <sheetName val="标准层变更圈梁"/>
      <sheetName val="外皮线计取－不含楼梯"/>
      <sheetName val="底商接头"/>
      <sheetName val="塔楼接头"/>
      <sheetName val="指标表 "/>
      <sheetName val="A区1~4#楼销售物业电气工程量计价清单"/>
      <sheetName val="A区1~4#楼销售物业给排水工程量计价清单"/>
      <sheetName val="清单加固方案量-8.30"/>
      <sheetName val="2000定额含量"/>
      <sheetName val="1－2#楼加固方案量-7.18"/>
      <sheetName val="3-4#楼加固方案量-9.07"/>
      <sheetName val="清单1-2"/>
      <sheetName val="清单3-4"/>
      <sheetName val="工作量计算"/>
      <sheetName val="汇总表修-5（4幢全改LOTE）"/>
      <sheetName val="汇总表修-4（4幢全改LOTE）"/>
      <sheetName val="清单3、4修 -0205"/>
      <sheetName val="清单1、2 -0205"/>
      <sheetName val="汇总表修3"/>
      <sheetName val="汇总表修"/>
      <sheetName val="清单1、2修"/>
      <sheetName val="清单1、2"/>
      <sheetName val="清单3、4修"/>
      <sheetName val="清单3、4"/>
      <sheetName val="方案3工作量计算"/>
      <sheetName val="方案2工作量计算"/>
      <sheetName val="A1区费用-计价"/>
      <sheetName val="桩基费用（销售）"/>
      <sheetName val="B1区费用-计价"/>
      <sheetName val="A2区费用-计价"/>
      <sheetName val="桩基费用（持有）"/>
      <sheetName val="B2区费用-计"/>
      <sheetName val="B2区"/>
      <sheetName val="桩基（持有）"/>
      <sheetName val="成本动态台帐（6月份）"/>
      <sheetName val="地上结构（A1区)-测算"/>
      <sheetName val="地上结构（B1区)-重计量"/>
      <sheetName val="地上结构（B2区)-测算"/>
      <sheetName val="争议项"/>
      <sheetName val="5#楼"/>
      <sheetName val="7#楼"/>
      <sheetName val="中间裙房"/>
      <sheetName val="结算汇总表（三审）"/>
      <sheetName val="签证汇总表（三审）"/>
      <sheetName val="A1计价结（三审）"/>
      <sheetName val="B1计价结（三审）"/>
      <sheetName val="销桩计价结（三审）"/>
      <sheetName val="A1结量（三审）"/>
      <sheetName val="B1结量(三审）"/>
      <sheetName val="主材更换调整-销"/>
      <sheetName val="砼调差-销"/>
      <sheetName val="钢筋调差-销"/>
      <sheetName val="坑底超挖工作量（审核）"/>
      <sheetName val="销桩结"/>
      <sheetName val="试桩"/>
      <sheetName val="主材调差原则"/>
      <sheetName val="销砼、钢筋数量统计"/>
      <sheetName val="A2、B2结量"/>
      <sheetName val="A2计价结"/>
      <sheetName val="B2计价结"/>
      <sheetName val="持桩结"/>
      <sheetName val="持桩计价结"/>
      <sheetName val="上海青浦万达茂项目B1区成本测算指标汇总表"/>
      <sheetName val="B1区清单"/>
      <sheetName val="上海青浦万达茂项目A1区成本测算指标汇总表"/>
      <sheetName val="合同付款计划表"/>
      <sheetName val="成本统计表"/>
      <sheetName val="  集团模板  "/>
      <sheetName val="销费控制（月）"/>
      <sheetName val="销费控制表"/>
      <sheetName val="管费控制表"/>
      <sheetName val="季报-表1-人数统计"/>
      <sheetName val="季报-表2-培训统计"/>
      <sheetName val="季报-表3-薪资统计"/>
      <sheetName val="季报-表4-福利统计"/>
      <sheetName val="季报-表5-员工基本信息统计"/>
      <sheetName val="季报-表6-部分专业人员信息统计"/>
      <sheetName val="季报-表7-劳务工统计"/>
      <sheetName val="月报-表8-工伤、意外事故统计"/>
      <sheetName val="月报-表9-用工争议事件统计"/>
      <sheetName val="¼¾±¨-±í1-ÈËÊýÍ³¼Æ"/>
      <sheetName val="¼¾±¨-±í2-ÅàÑµÍ³¼Æ"/>
      <sheetName val="¼¾±¨-±í3-Ð½×ÊÍ³¼Æ"/>
      <sheetName val="¼¾±¨-±í4-¸£ÀûÍ³¼Æ"/>
      <sheetName val="¼¾±¨-±í5-Ô±¹¤»ù±¾ÐÅÏ¢Í³¼Æ"/>
      <sheetName val="¼¾±¨-±í6-²¿·Ö×¨ÒµÈËÔ±ÐÅÏ¢Í³¼Æ"/>
      <sheetName val="¼¾±¨-±í7-ÀÍÎñ¹¤Í³¼Æ"/>
      <sheetName val="ÔÂ±¨-±í8-¹¤ÉË¡¢ÒâÍâÊÂ¹ÊÍ³¼Æ"/>
      <sheetName val="ÔÂ±¨-±í9-ÓÃ¹¤ÕùÒéÊÂ¼þÍ³¼Æ"/>
      <sheetName val="ÆóÒµ±íÒ»"/>
      <sheetName val="应收票据(关联方)"/>
      <sheetName val="2002Äê¹ØÁª·½Óà¶î¼°½»Ò×"/>
      <sheetName val="Æ¾Ö¤³é²é"/>
      <sheetName val="_¡è__¦Ì¡Á__"/>
      <sheetName val="1¨¹¨¤¨ª¡¤_¨®__¡è__"/>
      <sheetName val="1¨¬_¡§¨¦¨²2¨²3¨¦¡À__¡è__"/>
      <sheetName val="__¡À¡§-¡À¨ª1-¨¨_¨ºy¨ª3__"/>
      <sheetName val="__¡À¡§-¡À¨ª2-_¨¤_¦Ì¨ª3__"/>
      <sheetName val="__¡À¡§-¡À¨ª3-D_¡Á¨º¨ª3__"/>
      <sheetName val="__¡À¡§-¡À¨ª4-_¡ê¨¤_¨ª3__"/>
      <sheetName val="¡§-¡À¨ª5-_¡À1¡è_¨´¡À_D__¡é¨ª3__"/>
      <sheetName val="6-2_¡¤_¡Á¡§¨°¦Ì¨¨__¡ÀD__¡é¨ª3__"/>
      <sheetName val="__¡À¡§-¡À¨ª7-¨¤¨ª__1¡è¨ª3__"/>
      <sheetName val="À¨ª8-1¡è¨¦__¡é¨°a¨ªa¨º_1¨º¨ª3__"/>
      <sheetName val="§-¡À¨ª9-¨®_1¡è_¨´¨°¨¦¨º__t¨ª3__"/>
      <sheetName val="_¨®¨°¦Ì¡À¨ª¨°_"/>
      <sheetName val="装饰分析表"/>
      <sheetName val="D1电气单价表"/>
      <sheetName val="绘图输入工程量汇总表(按构件) - 墙"/>
      <sheetName val="绘图输入工程量汇总表(按构件) - 过梁"/>
      <sheetName val="分部分项工程量清单（采光顶）"/>
      <sheetName val="分项工程综合单价分析表（采光顶） "/>
      <sheetName val="分部分项工程量清单（遮阳帘）"/>
      <sheetName val="分项工程综合单价分析表（遮阳帘） "/>
      <sheetName val="措施费 "/>
      <sheetName val="零星用工报价表 "/>
      <sheetName val="园林景观测算指标分析表"/>
      <sheetName val="园林景观测算汇总表"/>
      <sheetName val="合同及代垫费用付款台帐"/>
      <sheetName val="填表说明 "/>
      <sheetName val="费率统计表"/>
      <sheetName val="综合单价计价表"/>
      <sheetName val="成本测算-商业综合体"/>
      <sheetName val="成本测算-室外商业街（金街）"/>
      <sheetName val="成本测算-酒店"/>
      <sheetName val="成本测算-住宅"/>
      <sheetName val="03说明"/>
      <sheetName val="04结算书"/>
      <sheetName val="单体汇总"/>
      <sheetName val="插页1"/>
      <sheetName val="3.暂定工程量汇总"/>
      <sheetName val="3.1暂定工程量计算"/>
      <sheetName val="4.石材限定价调整汇总"/>
      <sheetName val="5.通体砖"/>
      <sheetName val="OHRIVP"/>
      <sheetName val="QZTHTL"/>
      <sheetName val="汇总表2"/>
      <sheetName val="室内步行街补充说明"/>
      <sheetName val="设计变更"/>
      <sheetName val="现场签证"/>
      <sheetName val="负一二层"/>
      <sheetName val="一层 "/>
      <sheetName val="三层 "/>
      <sheetName val="卫生间2 1~3层"/>
      <sheetName val="安装工程"/>
      <sheetName val="国美装饰"/>
      <sheetName val="部分次主力店装饰"/>
      <sheetName val="部分次主力店安装"/>
      <sheetName val="商管用房装修"/>
      <sheetName val="商管用房安装"/>
      <sheetName val="二标段(补充清单)"/>
      <sheetName val="主要材料价格表(安装)"/>
      <sheetName val="综合单价分析表（不打印）"/>
      <sheetName val="装修清单"/>
      <sheetName val="零星项目清单"/>
      <sheetName val="其它项目"/>
      <sheetName val="限定品牌表"/>
      <sheetName val="装修综合单价分析表 "/>
      <sheetName val="其它零星工程综合单价分析表"/>
      <sheetName val="JPOIEL"/>
      <sheetName val="投标总报价"/>
      <sheetName val="零星用工报价表"/>
      <sheetName val="6-1"/>
      <sheetName val="7-1"/>
      <sheetName val="9-1"/>
      <sheetName val="A6-A10"/>
      <sheetName val="主材价格表"/>
      <sheetName val="窗含量"/>
      <sheetName val="百叶含量"/>
      <sheetName val="编制说明（装饰）"/>
      <sheetName val="编制说明(水暖)"/>
      <sheetName val="综合单价分析表（装饰）"/>
      <sheetName val="综合单价分析（电气）"/>
      <sheetName val="综合单价分析(水暖)"/>
      <sheetName val="伸缩缝"/>
      <sheetName val="B-01户型--安装"/>
      <sheetName val="B-02户型--安装"/>
      <sheetName val="B-03-1户型--安装"/>
      <sheetName val="B-03-2户型--安装"/>
      <sheetName val="B-04户型--安装"/>
      <sheetName val="B-05户型--安装"/>
      <sheetName val="B-06户型--安装"/>
      <sheetName val="B-07户型--安装"/>
      <sheetName val="走廊-(大吊顶)"/>
      <sheetName val="走廊-(小吊顶)"/>
      <sheetName val="4-13层走廊竖向电源"/>
      <sheetName val="烟机、热水器"/>
      <sheetName val="分部分项（室内装修）"/>
      <sheetName val="分部分项清单（外幕墙）"/>
      <sheetName val="工程量清单（安装）"/>
      <sheetName val="分部分项工程清单（泛光）"/>
      <sheetName val="综合单价分析表 (安装)"/>
      <sheetName val="材料表（装饰）"/>
      <sheetName val="材料表（安装） "/>
      <sheetName val="投标总结（Y）"/>
      <sheetName val="二号清单合计（户型清单）(Y)"/>
      <sheetName val="分部分项工程量（装修）"/>
      <sheetName val="综合单价分析表-装饰"/>
      <sheetName val="主要材料价格表(装修）"/>
      <sheetName val="分部分项工程量（安装）"/>
      <sheetName val="2.4.1 J户型（Y）"/>
      <sheetName val="2.5.1 N户型(Y)"/>
      <sheetName val="2.6 R户型(Y)"/>
      <sheetName val="2.7 S户型(Y)"/>
      <sheetName val="价格清单"/>
      <sheetName val="单价组成分析表"/>
      <sheetName val="综合单价分析表-安装"/>
      <sheetName val="投标人自行补充清单部分"/>
      <sheetName val="指标分析汇总表"/>
      <sheetName val="费率统计表汇总表"/>
      <sheetName val="JSKNVET"/>
      <sheetName val="合同总价"/>
      <sheetName val="合同总价汇总表"/>
      <sheetName val="装修工程量清单"/>
      <sheetName val="装修工程综合单价分析表"/>
      <sheetName val="装修工程主材表 "/>
      <sheetName val="电气工程量清单"/>
      <sheetName val="电气工程综合单价分析表"/>
      <sheetName val="电气工程主材表"/>
      <sheetName val="零星工程项目清单"/>
      <sheetName val="综合单价组价明细"/>
      <sheetName val="承包范围"/>
      <sheetName val="户型指标分析SOHU公寓A户型"/>
      <sheetName val="主要材料用量分析SOHU公寓A户型"/>
      <sheetName val="户型指标分析SOHU公寓B户型"/>
      <sheetName val="主要材料用量分析SOHU公寓B户型"/>
      <sheetName val="户型指标分析SOHU公寓C户型"/>
      <sheetName val="主要材料用量分析SOHU公寓C户型"/>
      <sheetName val="户型指标分析SOHU公寓D户型"/>
      <sheetName val="主要材料用量分析SOHU公寓D户型"/>
      <sheetName val="户型指标分析SOHU公寓E户型 "/>
      <sheetName val="主要材料用量分析SOHU公寓E户型 "/>
      <sheetName val="户型指标分析SOHU公寓F户型 "/>
      <sheetName val="主要材料用量分析SOHU公寓F户型"/>
      <sheetName val="户型指标分析SOHU公寓G户型"/>
      <sheetName val="主要材料用量分析SOHU公寓G户型"/>
      <sheetName val="户型指标分析 D版首层大堂"/>
      <sheetName val="主要材料用量分析 D版首层大堂"/>
      <sheetName val="户型指标分析 D版首层电梯厅"/>
      <sheetName val="主要材料用量分析 D版首层电梯厅"/>
      <sheetName val="户型指标分析 D版电梯厅"/>
      <sheetName val="主要材料用量分析 D版电梯厅"/>
      <sheetName val="户型指标分析 D版走廊"/>
      <sheetName val="主要材料用量分析 D版走廊"/>
      <sheetName val="主材菜单"/>
      <sheetName val="设备清单"/>
      <sheetName val="设备清单 (2)"/>
      <sheetName val="工具"/>
      <sheetName val="Macro3"/>
      <sheetName val="分部分项工程量清单 (修改后)"/>
      <sheetName val="A3C户型电气工程量清单"/>
      <sheetName val="A3C户型电气综合单价分析表"/>
      <sheetName val="D3户型电气工程量清单"/>
      <sheetName val="D3户型电气综合单价分析表"/>
      <sheetName val="样板间给排水工程量清单"/>
      <sheetName val="样板间给排水综合单价分析表"/>
      <sheetName val="材料表D3"/>
      <sheetName val="货物清单计价表"/>
      <sheetName val="货物清单表"/>
      <sheetName val="门窗清单（住宅)"/>
      <sheetName val="技术要求与材料品牌"/>
      <sheetName val="单价分析表 (住宅)"/>
      <sheetName val="经济指标分析表"/>
      <sheetName val="计算书1"/>
      <sheetName val="计算书2"/>
      <sheetName val="计算书3"/>
      <sheetName val="23#楼工程量清单"/>
      <sheetName val="23#-内装综合单价分析表 "/>
      <sheetName val="24#楼工程量清单"/>
      <sheetName val="24#楼内装综合单价分析表"/>
      <sheetName val="23#楼电气工程量清单"/>
      <sheetName val="23#楼电气综合单价分析表"/>
      <sheetName val="24#楼电气工程量清单"/>
      <sheetName val="24#楼电气综合单价分析表"/>
      <sheetName val="投标人自行增加项目清单"/>
      <sheetName val="投标人自行增加综合单价分析表"/>
      <sheetName val="零星项目工作清单"/>
      <sheetName val="计算书4"/>
      <sheetName val="计算书5"/>
      <sheetName val="计算书6"/>
      <sheetName val="计算书7"/>
      <sheetName val="配套管理费表"/>
      <sheetName val="零星工时"/>
      <sheetName val="首层"/>
      <sheetName val="装饰装修投标总价表"/>
      <sheetName val="装饰装修-汇总表"/>
      <sheetName val="装饰装修-工程量清单"/>
      <sheetName val="装饰装修-综合单价分析表"/>
      <sheetName val="装饰装修主材表"/>
      <sheetName val="装饰装修-人材机汇总表"/>
      <sheetName val="B1写字楼"/>
      <sheetName val="单价分析1"/>
      <sheetName val="单价分析2"/>
      <sheetName val="一层清单项目"/>
      <sheetName val="二层清单项目 "/>
      <sheetName val="地下层清单项目 "/>
      <sheetName val="新增项目单价分析表"/>
      <sheetName val="定额换算说明新增项目单价分析表 "/>
      <sheetName val="三层清单项目 "/>
      <sheetName val="综合单价分析表 三层 "/>
      <sheetName val="四层清单项目  "/>
      <sheetName val="综合单价分析表 四层 "/>
      <sheetName val="中庭清单项目 "/>
      <sheetName val="综合单价分析表 中庭"/>
      <sheetName val="指标 (2)"/>
      <sheetName val="指标 (3)"/>
      <sheetName val="指标 (4)"/>
      <sheetName val="指标 (5)"/>
      <sheetName val="指标 (6)"/>
      <sheetName val="指标 (7)"/>
      <sheetName val="零星工作项目清单1"/>
      <sheetName val="主要材料清单表  (2)"/>
      <sheetName val="套价"/>
      <sheetName val="计算书"/>
      <sheetName val="QQKOOR"/>
      <sheetName val="投标总价（一标段）"/>
      <sheetName val="投标报价汇总表（一标段）"/>
      <sheetName val="装修分部汇总表"/>
      <sheetName val="甲供涂料分部汇总表"/>
      <sheetName val="甲供防水分部汇总表"/>
      <sheetName val="A户型清单"/>
      <sheetName val="B1户型清单"/>
      <sheetName val="B2户型清单"/>
      <sheetName val="B3户型清单"/>
      <sheetName val="C1户型清单"/>
      <sheetName val="C2户型清单"/>
      <sheetName val="D户型清单"/>
      <sheetName val="D1户型清单"/>
      <sheetName val="D2户型清单"/>
      <sheetName val="D3户型清单"/>
      <sheetName val="E户型清单"/>
      <sheetName val="E1户型清单"/>
      <sheetName val="1#4#公共部位清单"/>
      <sheetName val="2#3#公共部位清单"/>
      <sheetName val="5#公共部位清单"/>
      <sheetName val="6#，7#1公共部位清单"/>
      <sheetName val="6#，7#2公共部位清单"/>
      <sheetName val="8#公共部位清单"/>
      <sheetName val="装饰主要材料表"/>
      <sheetName val="一标段措施项目清单"/>
      <sheetName val="经济指标分析（一标段）"/>
      <sheetName val="PLNONJXRNPEIID"/>
      <sheetName val="分部分项工程量清单（装修）"/>
      <sheetName val="工程量清单报价表（安装)"/>
      <sheetName val="措施项目清单  "/>
      <sheetName val="零星工作项目清单 "/>
      <sheetName val="营销费用"/>
      <sheetName val="成本动态数据分析表"/>
      <sheetName val="一级成本动态表"/>
      <sheetName val="三级成本动态表"/>
      <sheetName val="无合同成本台帐"/>
      <sheetName val="清单计价表"/>
      <sheetName val="综合单价明细表"/>
      <sheetName val="A区"/>
      <sheetName val="C区"/>
      <sheetName val="B区"/>
      <sheetName val="D区"/>
      <sheetName val="11#商铺"/>
      <sheetName val="基坑支护与降水工程小计"/>
      <sheetName val="A区基坑支护"/>
      <sheetName val="B区基坑支护 "/>
      <sheetName val="C区基坑支护"/>
      <sheetName val="D区基坑支护"/>
      <sheetName val="AC区因基坑外扩部分增加工程量"/>
      <sheetName val="支撑梁工程量"/>
      <sheetName val="冠梁右侧土方"/>
      <sheetName val="A区咬合桩导槽"/>
      <sheetName val="B区咬合桩导槽 "/>
      <sheetName val="C区咬合桩导槽"/>
      <sheetName val="D区咬合桩导槽 "/>
      <sheetName val="钢筋计水位观测井"/>
      <sheetName val="A区腰梁部位凿毛及植筋 "/>
      <sheetName val="B区腰梁部位凿毛及植筋"/>
      <sheetName val="C区腰梁部位凿毛及植筋"/>
      <sheetName val="降水工程"/>
      <sheetName val="桩基工程小计"/>
      <sheetName val="桩基土洞溶洞汇总表"/>
      <sheetName val="D5#商铺"/>
      <sheetName val="A2楼"/>
      <sheetName val="A3楼"/>
      <sheetName val="B1楼"/>
      <sheetName val="B2楼"/>
      <sheetName val="C1楼"/>
      <sheetName val="C2楼"/>
      <sheetName val="D3楼"/>
      <sheetName val="D4楼"/>
      <sheetName val="试验桩工程量"/>
      <sheetName val="橡胶止水条"/>
      <sheetName val="钢护筒工程量"/>
      <sheetName val="注浆"/>
      <sheetName val="试验桩土洞、溶洞处理"/>
      <sheetName val="管桩试验桩工程量"/>
      <sheetName val="灌桩芯工程量"/>
      <sheetName val="桩基价差调整"/>
      <sheetName val="钢筋价差调整"/>
      <sheetName val="基坑支护桩价差调整"/>
      <sheetName val="塔吊钢格构柱工程小计"/>
      <sheetName val="塔吊钢格构柱计算式"/>
      <sheetName val="土洞注浆及钻孔工程量小计"/>
      <sheetName val="A区土洞"/>
      <sheetName val="B区土洞"/>
      <sheetName val="C区土洞 "/>
      <sheetName val="签证目录"/>
      <sheetName val="变更目录"/>
      <sheetName val="2012.12"/>
      <sheetName val="2013.1"/>
      <sheetName val="2013.2 "/>
      <sheetName val="2013.03"/>
      <sheetName val="2013.04"/>
      <sheetName val="2013.05"/>
      <sheetName val="2013.06"/>
      <sheetName val="2013.12钢筋 "/>
      <sheetName val="2013.1钢筋"/>
      <sheetName val="2013.2钢筋"/>
      <sheetName val="2013.03钢筋"/>
      <sheetName val="2013.04钢筋"/>
      <sheetName val="2013.05钢筋"/>
      <sheetName val="2013.06钢筋"/>
      <sheetName val="2012年11月平均价格表 "/>
      <sheetName val="2013年3月平均价格表 "/>
      <sheetName val="2013年4月平均价格表 "/>
      <sheetName val="2013年5月平均价格表"/>
      <sheetName val="2013年6月平均价格表"/>
      <sheetName val="2013年7月平均价格表"/>
      <sheetName val="2013年8月平均价格表"/>
      <sheetName val="钢筋月度调差表（范本公式）"/>
      <sheetName val="1∽11#土建工程量清单计价汇总表"/>
      <sheetName val="CDKOHS"/>
      <sheetName val="LJSKNV"/>
      <sheetName val="ETTNQY"/>
      <sheetName val="SWPNZP"/>
      <sheetName val="SYWSLK"/>
      <sheetName val="SESPZO"/>
      <sheetName val="QXMYPO"/>
      <sheetName val="HODTMS"/>
      <sheetName val="审批单-进度款"/>
      <sheetName val="进度款付款台账"/>
      <sheetName val="本次付款审核表"/>
      <sheetName val="汇总面积"/>
      <sheetName val="南区B、C区四大块"/>
      <sheetName val="南区F区四大块"/>
      <sheetName val="C区超甲与酒店地下室"/>
      <sheetName val="B区SOHO地下室"/>
      <sheetName val="C1超甲23-28层"/>
      <sheetName val="B1楼21-机房、B2楼21-26层"/>
      <sheetName val="F1#楼3-8层"/>
      <sheetName val="F2#楼3-8层"/>
      <sheetName val="B1楼21-机房、B2楼21-26层水电"/>
      <sheetName val="F1、F2#楼3-8层电气"/>
      <sheetName val="C区地上电气"/>
      <sheetName val="C2区地上给排水"/>
      <sheetName val="B1、B2写字楼15-20层"/>
      <sheetName val="C1甲写17-22层"/>
      <sheetName val="C2酒店10-屋面"/>
      <sheetName val="F区地下室"/>
      <sheetName val="B区SOHO与C区超甲与五星酒店地下室安装"/>
      <sheetName val="B1、B2写字楼15-20层电气"/>
      <sheetName val="F区地下室电气预埋"/>
      <sheetName val="北区住宅地下一二结构"/>
      <sheetName val="大商业地下一二结构"/>
      <sheetName val="C1甲写7-16层"/>
      <sheetName val="C2酒店5-9层"/>
      <sheetName val="B1、B2区3-14层"/>
      <sheetName val="D.E区正负零以下及1-8层安装"/>
      <sheetName val="住宅地下室桥架及D2#3层排水"/>
      <sheetName val="大商业地下室电气安装13.7.8"/>
      <sheetName val="给排水13.7.8"/>
      <sheetName val="C2区地下室电气"/>
      <sheetName val="C2区地下室给排水"/>
      <sheetName val="A区地上桥架"/>
      <sheetName val="C2区地上电气"/>
      <sheetName val="B1、B2楼3-14层电气预埋"/>
      <sheetName val="E2-27~屋顶报甲"/>
      <sheetName val="北区四大块"/>
      <sheetName val="C区裙楼"/>
      <sheetName val="B区SOHO裙楼"/>
      <sheetName val="C区地下室电气"/>
      <sheetName val="B区SOHO裙楼电气"/>
      <sheetName val="A区电气部分"/>
      <sheetName val="A区给排水"/>
      <sheetName val="大商业地下室"/>
      <sheetName val="水电9.3"/>
      <sheetName val="北区住宅地下室"/>
      <sheetName val="售楼处 "/>
      <sheetName val="广告牌"/>
      <sheetName val="广开工庆典"/>
      <sheetName val="D、E区正负零以下及1-32层安装"/>
      <sheetName val="兼容性报表 (1)"/>
      <sheetName val="住宅电气13.7.8"/>
      <sheetName val="住宅电气给排水"/>
      <sheetName val="A区地上2F以上含2F给排水"/>
      <sheetName val="A区地上桥架部分"/>
      <sheetName val="DE区户内箱、给排水、样板间电气、给排水"/>
      <sheetName val="D1二层底商"/>
      <sheetName val="D1标准层"/>
      <sheetName val="E1二层底商"/>
      <sheetName val="E1标准层"/>
      <sheetName val="D2二层底商"/>
      <sheetName val="D2标准层"/>
      <sheetName val="E2二层底商"/>
      <sheetName val="E2标准层"/>
      <sheetName val="E4二层商铺 "/>
      <sheetName val="1#2#商铺"/>
      <sheetName val="大商业地上"/>
      <sheetName val="工程量清单计价汇总表"/>
      <sheetName val="基坑清单计价"/>
      <sheetName val="土方、桩基、支护、降水工程综合单价组价明细表"/>
      <sheetName val="办公区1"/>
      <sheetName val="监理2"/>
      <sheetName val="业主3"/>
      <sheetName val="工人生活区4"/>
      <sheetName val="开关站5"/>
      <sheetName val="现场临建6"/>
      <sheetName val="售楼处消防水泵房7"/>
      <sheetName val="开工典礼8"/>
      <sheetName val="售楼处预算9"/>
      <sheetName val="广告牌和商铺土建10-11"/>
      <sheetName val="临建钢筋12"/>
      <sheetName val="售楼处钢筋13"/>
      <sheetName val="1#商铺钢筋14"/>
      <sheetName val="2#商铺钢筋15"/>
      <sheetName val="售楼处预算外签证16"/>
      <sheetName val="临建预算外签证17"/>
      <sheetName val="12月工程量18"/>
      <sheetName val="一月份工程量19"/>
      <sheetName val="商铺补充20"/>
      <sheetName val="监理补充21"/>
      <sheetName val="广告牌补充22"/>
      <sheetName val="一月份预算外签证23"/>
      <sheetName val="二月份临建24"/>
      <sheetName val="3月份临建"/>
      <sheetName val="聚湖路工人生活区"/>
      <sheetName val="酒店样板间"/>
      <sheetName val="soho样板间分包结算"/>
      <sheetName val="住宅样板间分包结算"/>
      <sheetName val="样板间增补"/>
      <sheetName val="样板间预算外签证"/>
      <sheetName val="新广告牌"/>
      <sheetName val="检测费用"/>
      <sheetName val="清单目录 "/>
      <sheetName val="9#楼 (2)"/>
      <sheetName val="制作安装人工机械费清单"/>
      <sheetName val="型材报价表"/>
      <sheetName val="玻璃报价表 "/>
      <sheetName val="五金件报价表"/>
      <sheetName val="其他材料报价表"/>
      <sheetName val="材料损耗率清单表"/>
      <sheetName val="费率清单表"/>
      <sheetName val="措施项目清单表"/>
      <sheetName val="门窗运费报价表"/>
      <sheetName val="玻璃报价表"/>
      <sheetName val="招标经济分析"/>
      <sheetName val="招标数据分析"/>
      <sheetName val="公式复核表"/>
      <sheetName val="清单目录"/>
      <sheetName val="BQ02栏杆"/>
      <sheetName val="5-7#楼梯栏杆"/>
      <sheetName val="总包合同价"/>
      <sheetName val="埋件及螺栓统计"/>
      <sheetName val="60系列铝合金型材线重表"/>
      <sheetName val="80系列铝合金型材线重表"/>
      <sheetName val="A组-郑州"/>
      <sheetName val="A组-郑州地区银行"/>
      <sheetName val="B组-河南其他地区"/>
      <sheetName val="B组-河南其他地区银行"/>
      <sheetName val="1-1 郑州1"/>
      <sheetName val="0.含量分析"/>
      <sheetName val="1.总价对比"/>
      <sheetName val="2.业态单方对比"/>
      <sheetName val="3.开办费对比"/>
      <sheetName val="4.土建单方分析"/>
      <sheetName val="5.安装单方分析"/>
      <sheetName val="6.主要项目单价组成表"/>
      <sheetName val="7.投标选用材料设备品牌表"/>
      <sheetName val="1.1、编制说明"/>
      <sheetName val="1.2、投标总计"/>
      <sheetName val="1.3、一号清单 - 开办费"/>
      <sheetName val="2.1、二号清单-别墅（非地库区）土方工程"/>
      <sheetName val="2.2、二号清单-别墅（非地库区）土方工程量表"/>
      <sheetName val="2.3、二号清单-别墅（地库区）土方工程 "/>
      <sheetName val="2.4、二号清单-别墅（地库区）土方工程量表"/>
      <sheetName val="2.5、二号清单-别墅（非地库区）±0.000以下工程"/>
      <sheetName val="2.6、二号清单-别墅（非地库区）±0.000以下工程量表"/>
      <sheetName val="2.7、二号清单-别墅（地库区）±0.000以下工程"/>
      <sheetName val="2.8、二号清单-别墅（地库区）±0.000以下工程量表"/>
      <sheetName val="2.9、二号清单-别墅（非地库区）±0.000以上工程"/>
      <sheetName val="2.10、二号清单-别墅（非地库区）±0.000以上工程量表"/>
      <sheetName val="2.11、二号清单-别墅（地库区）±0.000以上工程"/>
      <sheetName val="2.12、二号清单-别墅（地库区）±0.000以上工程量表"/>
      <sheetName val="2.13、二号清单-40#楼土方工程"/>
      <sheetName val="2.14、二号清单-40#楼工程"/>
      <sheetName val="2.15、二号清单 -售楼部土方工程 "/>
      <sheetName val="2.16、二号清单 -售楼部工程 "/>
      <sheetName val="2.17、二号清单-非人防地库土方工程"/>
      <sheetName val="2.18、二号清单-非人防地库工程"/>
      <sheetName val="2.19、二号清单-人防地库土方工程 "/>
      <sheetName val="2.20、二号清单-人防地库工程"/>
      <sheetName val="2.21、二号清单-主楼与地库外场区土方工程 "/>
      <sheetName val="2.22、二号清单-别墅主要项目单价组成表"/>
      <sheetName val="2.23、二号清单-40#楼主要项目单价组成表"/>
      <sheetName val="2.24、二号清单-售楼部主要项目单价组成表 "/>
      <sheetName val="2.25、二号清单-非人防地库主要项目单价组成表"/>
      <sheetName val="2.26、二号清单-人防地库主要项目单价组成表 -5"/>
      <sheetName val="2.26、点工单价表"/>
      <sheetName val="2.27、投标选用材料设备品牌表"/>
      <sheetName val="三号清单-安装工程"/>
      <sheetName val="三号清单-电气系统"/>
      <sheetName val="三号清单-电气系统工程量表"/>
      <sheetName val="三号清单-给排水系统"/>
      <sheetName val="三号清单-给排水系统工程量表"/>
      <sheetName val="三号清单-弱电预埋"/>
      <sheetName val="三号清单-弱电预埋工程量表"/>
      <sheetName val="三号清单-消防系统"/>
      <sheetName val="三号清单-消防系统工程量表"/>
      <sheetName val="三号清单-地库人防"/>
      <sheetName val="三号清单-地库人防工程量表 "/>
      <sheetName val="开发成本支付底稿"/>
      <sheetName val="税金支付底稿"/>
      <sheetName val="营销费用底稿"/>
      <sheetName val="管理费用底稿"/>
      <sheetName val="户内箱合计"/>
      <sheetName val="户内箱明细清单"/>
      <sheetName val="非标箱合计"/>
      <sheetName val="非标箱明细清单"/>
      <sheetName val="集采外认价"/>
      <sheetName val="其他说明"/>
      <sheetName val="南苑基本库"/>
      <sheetName val="定价标准"/>
      <sheetName val="成本科目"/>
      <sheetName val="威尚重要交易"/>
      <sheetName val="线缆"/>
      <sheetName val="出入口门禁系统"/>
      <sheetName val="一卡通软件"/>
      <sheetName val="停车场系统"/>
      <sheetName val="消费系统"/>
      <sheetName val="中心机房和管理工作站"/>
      <sheetName val="投资估算"/>
      <sheetName val="公检法司编制"/>
      <sheetName val="行政编制"/>
      <sheetName val="产品标准选项"/>
      <sheetName val="技术经济指标表"/>
      <sheetName val="目标成本估算表"/>
      <sheetName val="投资利润表"/>
      <sheetName val="成本简表"/>
      <sheetName val="关于成本估算表的建议"/>
      <sheetName val="1.报价说明"/>
      <sheetName val="2.投标报价汇总表-修"/>
      <sheetName val="五金价格表"/>
      <sheetName val="综合单价分析(外开窗)"/>
      <sheetName val="综合单价分析 (普铝平开门) "/>
      <sheetName val="综合单价分析（断桥平开门）"/>
      <sheetName val="综合单价分析 (推拉门)"/>
      <sheetName val="综合单价分析 (四扇推拉门) "/>
      <sheetName val="综合单价分析 (推拉窗) "/>
      <sheetName val="综合单价分析 (普铝推拉窗)"/>
      <sheetName val="综合单价分析 (开启百叶)  "/>
      <sheetName val="综合单价分析 (固定百叶)   "/>
      <sheetName val="综合单价分析 (防雨百叶)  "/>
      <sheetName val="综合单价分析(地弹门) "/>
      <sheetName val="4-1.8#楼工程量清单"/>
      <sheetName val="三号清单 - 教学楼1#、综合楼2#汇总"/>
      <sheetName val="三号清单 - 电气系统 "/>
      <sheetName val="三号清单 - 给排水系统"/>
      <sheetName val="三号清单 - 新风系统"/>
      <sheetName val="三号清单 - 消防系统"/>
      <sheetName val="三号清单 - 地下车库汇总"/>
      <sheetName val="三号清单 - 地车电气系统"/>
      <sheetName val="三号清单-地库弱电预埋"/>
      <sheetName val="三号清单 - 地库给排水系统"/>
      <sheetName val="三号清单 - 地库消防系统"/>
      <sheetName val="预算回款测算"/>
      <sheetName val="丹石温莎预算回款"/>
      <sheetName val="地下非人防车库（土建）"/>
      <sheetName val="多层洋房（土建）"/>
      <sheetName val="高层（土建）"/>
      <sheetName val="地下非人防车库（安装）"/>
      <sheetName val="多层洋房（安装）"/>
      <sheetName val="高层（安装）"/>
      <sheetName val="挡土墙"/>
      <sheetName val="甲供材工程量汇总表"/>
      <sheetName val="限价项目清单"/>
      <sheetName val="BQ2"/>
      <sheetName val="BQ3"/>
      <sheetName val="甲供材代开发票"/>
      <sheetName val="BQ4"/>
      <sheetName val="其他清单"/>
      <sheetName val="投标选用材料设备品牌表 "/>
      <sheetName val="开办费汇总表"/>
      <sheetName val="消防工程汇总表"/>
      <sheetName val="13#"/>
      <sheetName val="14#"/>
      <sheetName val="15#"/>
      <sheetName val="16#"/>
      <sheetName val="17#"/>
      <sheetName val="18#幼儿园"/>
      <sheetName val="S1#~S4#商业"/>
      <sheetName val="1.报价要求"/>
      <sheetName val="2 汇总表"/>
      <sheetName val="3.开办费"/>
      <sheetName val="4.土建(基础工程)"/>
      <sheetName val="5.土建(地下)"/>
      <sheetName val="6.土建(地上)"/>
      <sheetName val="7.安装(地下) "/>
      <sheetName val="8.安装(地上)"/>
      <sheetName val="9.补充清单"/>
      <sheetName val="附1主要大型施工机械"/>
      <sheetName val="附2总承包代开发票费"/>
      <sheetName val="附3主要综合单价构成分析表"/>
      <sheetName val="附4甲供材"/>
      <sheetName val="附5其他项目清单"/>
      <sheetName val="附6投标选用材料设备品牌表"/>
      <sheetName val="内装"/>
      <sheetName val="外墙"/>
      <sheetName val="商业内装"/>
      <sheetName val="商业外墙"/>
      <sheetName val="商业建筑面积"/>
      <sheetName val="商业屋面"/>
      <sheetName val="2栋户型"/>
      <sheetName val="4栋02户型"/>
      <sheetName val="5栋"/>
      <sheetName val="Print Sheet"/>
      <sheetName val="Loan Info"/>
      <sheetName val="Comparable"/>
      <sheetName val="Residual(Condo)"/>
      <sheetName val="Residual(SF)"/>
      <sheetName val="Residual(Income)"/>
      <sheetName val="Income"/>
      <sheetName val="CF Projection"/>
      <sheetName val="Scenario A"/>
      <sheetName val="Scenario B"/>
      <sheetName val="Download"/>
      <sheetName val="Upload"/>
      <sheetName val="Print Macro"/>
      <sheetName val="集团全成本费项"/>
      <sheetName val="费项说明"/>
      <sheetName val="使用方法"/>
      <sheetName val="科目合同明细表"/>
      <sheetName val="目标成本简表"/>
      <sheetName val="合同拆分到产品"/>
      <sheetName val="成本科目与责任部门"/>
      <sheetName val="项目规划图"/>
      <sheetName val="sheet"/>
      <sheetName val="南沙奥园环湖工程 "/>
      <sheetName val="全成本分类NEW"/>
      <sheetName val="规划图"/>
      <sheetName val="增减主要内容"/>
      <sheetName val="BQ2.1-独立地下室"/>
      <sheetName val="BQ2.2-商业地下室"/>
      <sheetName val="8.安装(户内)"/>
      <sheetName val="附4-甲供材应供量清单修正"/>
      <sheetName val="南奥北京三区（无地下室）在建"/>
      <sheetName val="南奥北京三区（地下室）在建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奥园大厦 -住宅车库商铺 (2)"/>
      <sheetName val="2005年行政事业单位收费"/>
      <sheetName val="Sheet1 (2)"/>
      <sheetName val="分期、分区开发计划表"/>
      <sheetName val="项目基础资料"/>
      <sheetName val="各类产品建造标准"/>
      <sheetName val="土地成本分摊"/>
      <sheetName val="全成本分析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计算式明细"/>
      <sheetName val="门窗汇总表"/>
      <sheetName val="工程指标"/>
      <sheetName val="消防水"/>
      <sheetName val="消防弱电"/>
      <sheetName val="过渡数据表"/>
      <sheetName val="60推拉窗"/>
      <sheetName val="供应商表"/>
      <sheetName val="厂家类型表"/>
      <sheetName val="B7栋16-19层"/>
      <sheetName val="补LM4 (2)"/>
      <sheetName val="CM1"/>
      <sheetName val="整体部分"/>
      <sheetName val="公共部分饰面"/>
      <sheetName val="公共结构"/>
      <sheetName val="结构编制说明"/>
      <sheetName val="饰面编制说明 "/>
      <sheetName val="S1-1地块"/>
      <sheetName val="10-10月进度汇总"/>
      <sheetName val="投标清单"/>
      <sheetName val="0000000"/>
      <sheetName val="栋汇总 (2)"/>
      <sheetName val="L102(01)地"/>
      <sheetName val="L202(01)地"/>
      <sheetName val="L302(01)"/>
      <sheetName val="L402(01)"/>
      <sheetName val="52、53、55栋L电"/>
      <sheetName val="M102（01）地"/>
      <sheetName val="M202（01）地"/>
      <sheetName val="M302（01）"/>
      <sheetName val="M4~502（01）"/>
      <sheetName val="M602（01）"/>
      <sheetName val="56~58栋M电"/>
      <sheetName val="K102地"/>
      <sheetName val="K101地"/>
      <sheetName val="K202地"/>
      <sheetName val="K201地"/>
      <sheetName val="K302"/>
      <sheetName val="K301"/>
      <sheetName val="K4~502(01)"/>
      <sheetName val="K602(01)"/>
      <sheetName val="62、63、65栋K电"/>
      <sheetName val="户型造价"/>
      <sheetName val="栋汇总"/>
      <sheetName val="其他户型清单"/>
      <sheetName val="电梯厅清单"/>
      <sheetName val="标段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封面"/>
      <sheetName val="工程量清单编制说明"/>
      <sheetName val="工程量计算规则"/>
      <sheetName val="投标报价"/>
      <sheetName val="汇总表"/>
      <sheetName val="分汇总表"/>
      <sheetName val="3-装饰工程量清单计价表"/>
      <sheetName val="4-装饰综合单价分析表"/>
      <sheetName val="5-安装工程量清单计价表 "/>
      <sheetName val="6-安装工程综合单价分析表 "/>
      <sheetName val="措施费清单"/>
      <sheetName val="暂列金"/>
      <sheetName val="主要材料价格表"/>
      <sheetName val="9-主材甲供表"/>
      <sheetName val="其他零星项目"/>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封面"/>
      <sheetName val="工程量清单编制说明"/>
      <sheetName val="工程量计算规则"/>
      <sheetName val="投标总价"/>
      <sheetName val="汇总表"/>
      <sheetName val="分汇总表"/>
      <sheetName val="3-装饰工程量清单计价表"/>
      <sheetName val="4-装饰综合单价分析表"/>
      <sheetName val="5-安装工程量清单计价表 "/>
      <sheetName val="6-安装工程综合单价分析表 "/>
      <sheetName val="措施费清单"/>
      <sheetName val="暂列金 "/>
      <sheetName val="主要材料价格表"/>
      <sheetName val="9-主材甲供表"/>
      <sheetName val="其他零星项目"/>
    </sheetNames>
    <sheetDataSet>
      <sheetData sheetId="0"/>
      <sheetData sheetId="1"/>
      <sheetData sheetId="2"/>
      <sheetData sheetId="3"/>
      <sheetData sheetId="4"/>
      <sheetData sheetId="5"/>
      <sheetData sheetId="6"/>
      <sheetData sheetId="7"/>
      <sheetData sheetId="8"/>
      <sheetData sheetId="9">
        <row r="2">
          <cell r="A2" t="str">
            <v>工程名称：福软双创中心&amp;容艺二期实训中心室内提升改造工程</v>
          </cell>
        </row>
      </sheetData>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填报指引"/>
      <sheetName val="清单总目录"/>
      <sheetName val="投标总价表"/>
      <sheetName val="措施项目清单"/>
      <sheetName val="其它项目清单计价汇总表"/>
      <sheetName val="材料暂估价表 "/>
      <sheetName val="专业工程暂估价表"/>
      <sheetName val="总承包服务费计价表"/>
      <sheetName val="1∽7#土建工程量清单计价汇总表"/>
      <sheetName val="大商业及室外街部分清单"/>
      <sheetName val="写字楼及底商部分清单"/>
      <sheetName val="土建工程综合单价表"/>
      <sheetName val="土建工程综合单价组价明细表"/>
      <sheetName val="测算依据"/>
      <sheetName val="指标统计"/>
      <sheetName val="材料表"/>
      <sheetName val="砂浆单价表"/>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给排水工程量计算书"/>
      <sheetName val="施工参考单价报价表"/>
      <sheetName val="其它工作项目报价清单"/>
      <sheetName val="甲指乙供材料报价表"/>
      <sheetName val="墙面工程"/>
      <sheetName val="sheet2"/>
      <sheetName val="清单"/>
      <sheetName val="补充清单"/>
      <sheetName val="基础项目"/>
      <sheetName val="材料表"/>
      <sheetName val="#REF!"/>
      <sheetName val="测算依据"/>
      <sheetName val="砂浆单价表"/>
      <sheetName val="公共区域精装修清单"/>
      <sheetName val="措施项目计价清单"/>
      <sheetName val="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建筑面积"/>
      <sheetName val="21"/>
      <sheetName val="一期-自动报警系统"/>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F!"/>
      <sheetName val="封面"/>
      <sheetName val="投标总价"/>
      <sheetName val="投标报价汇总表"/>
      <sheetName val="措施费"/>
      <sheetName val="或建项目"/>
      <sheetName val="商业综合体"/>
      <sheetName val="空白单价分析表"/>
      <sheetName val="主要材料清单表"/>
      <sheetName val="土建工程综合单价组价明细表"/>
      <sheetName val="材料表"/>
      <sheetName val="测算依据"/>
      <sheetName val="砂浆单价表"/>
      <sheetName val="弱电"/>
      <sheetName val="内围地梁钢筋说明"/>
      <sheetName val="工程量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heet1"/>
      <sheetName val="合同清单"/>
      <sheetName val="C1"/>
      <sheetName val="C2"/>
      <sheetName val="C3改"/>
      <sheetName val="C3"/>
      <sheetName val="C4改"/>
      <sheetName val="C4"/>
      <sheetName val="C5"/>
      <sheetName val="C5&quot;"/>
      <sheetName val="C10"/>
      <sheetName val="C11"/>
      <sheetName val="C12"/>
      <sheetName val="C13"/>
      <sheetName val="C14"/>
      <sheetName val="C15"/>
      <sheetName val="C16"/>
      <sheetName val="C17"/>
      <sheetName val="C18"/>
      <sheetName val="C19"/>
      <sheetName val="C20"/>
      <sheetName val="C21"/>
      <sheetName val="C22"/>
      <sheetName val="C23"/>
      <sheetName val="C24"/>
      <sheetName val="C25改"/>
      <sheetName val="C25"/>
      <sheetName val="C26改"/>
      <sheetName val="C26"/>
      <sheetName val="C27"/>
      <sheetName val="C28"/>
      <sheetName val="C29"/>
      <sheetName val="C30"/>
      <sheetName val="C31"/>
      <sheetName val="C32"/>
      <sheetName val="C33"/>
      <sheetName val="C34"/>
      <sheetName val="C35"/>
      <sheetName val="C37"/>
      <sheetName val="C38"/>
      <sheetName val="C39"/>
      <sheetName val="C40"/>
      <sheetName val="C41"/>
      <sheetName val="C42"/>
      <sheetName val="C43"/>
      <sheetName val="C44"/>
      <sheetName val="C45"/>
      <sheetName val="C46改"/>
      <sheetName val="C46"/>
      <sheetName val="C47"/>
      <sheetName val="LC0615A"/>
      <sheetName val="LC0615"/>
      <sheetName val="LMC2124"/>
      <sheetName val="LM49"/>
      <sheetName val="LM1"/>
      <sheetName val="LM2"/>
      <sheetName val="LM3"/>
      <sheetName val="LM5"/>
      <sheetName val="sheet2"/>
      <sheetName val="5201.2004"/>
      <sheetName val="#REF!"/>
      <sheetName val="工程量计算"/>
      <sheetName val="301-6"/>
      <sheetName val="工程材料"/>
      <sheetName val="给排水管道"/>
      <sheetName val="8"/>
      <sheetName val="2"/>
      <sheetName val="6"/>
      <sheetName val="面积合计（藏）"/>
      <sheetName val="7"/>
      <sheetName val="3"/>
      <sheetName val="4"/>
      <sheetName val="投标材料清单 "/>
      <sheetName val="5"/>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封面"/>
      <sheetName val="汇总表"/>
      <sheetName val="计算表"/>
      <sheetName val="单位库"/>
      <sheetName val="消防检测费用清单"/>
      <sheetName val="材料表"/>
      <sheetName val="测算依据"/>
      <sheetName val="砂浆单价表"/>
      <sheetName val="梁"/>
      <sheetName val="#REF!"/>
      <sheetName val="一期-自动报警系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view="pageBreakPreview" zoomScaleNormal="100" topLeftCell="A2" workbookViewId="0">
      <selection activeCell="H8" sqref="H8"/>
    </sheetView>
  </sheetViews>
  <sheetFormatPr defaultColWidth="12" defaultRowHeight="13.5" outlineLevelCol="3"/>
  <cols>
    <col min="1" max="1" width="7.5" style="394" customWidth="1"/>
    <col min="2" max="2" width="33.3333333333333" style="394" customWidth="1"/>
    <col min="3" max="3" width="64.8333333333333" style="394" customWidth="1"/>
    <col min="4" max="4" width="9.33333333333333" style="394" customWidth="1"/>
    <col min="5" max="16384" width="12" style="394"/>
  </cols>
  <sheetData>
    <row r="1" ht="57.75" customHeight="1" spans="1:4">
      <c r="A1" s="447"/>
      <c r="B1" s="447"/>
      <c r="C1" s="447"/>
      <c r="D1" s="447"/>
    </row>
    <row r="2" ht="57.75" customHeight="1" spans="1:4">
      <c r="A2" s="448"/>
      <c r="B2" s="449"/>
      <c r="C2" s="448"/>
      <c r="D2" s="448"/>
    </row>
    <row r="3" ht="39.75" customHeight="1" spans="1:4">
      <c r="A3" s="450" t="s">
        <v>0</v>
      </c>
      <c r="B3" s="450"/>
      <c r="C3" s="450"/>
      <c r="D3" s="450"/>
    </row>
    <row r="4" ht="24.95" customHeight="1" spans="1:4">
      <c r="A4" s="450"/>
      <c r="B4" s="450"/>
      <c r="C4" s="450"/>
      <c r="D4" s="450"/>
    </row>
    <row r="5" ht="24.95" customHeight="1" spans="1:4">
      <c r="A5" s="450"/>
      <c r="B5" s="450"/>
      <c r="C5" s="450"/>
      <c r="D5" s="450"/>
    </row>
    <row r="6" ht="24.95" customHeight="1" spans="1:4">
      <c r="A6" s="450"/>
      <c r="B6" s="450"/>
      <c r="C6" s="450"/>
      <c r="D6" s="450"/>
    </row>
    <row r="7" ht="24.95" customHeight="1" spans="1:4">
      <c r="A7" s="450"/>
      <c r="B7" s="450"/>
      <c r="C7" s="450"/>
      <c r="D7" s="450"/>
    </row>
    <row r="8" ht="24.95" customHeight="1" spans="1:4">
      <c r="A8" s="448"/>
      <c r="B8" s="451"/>
      <c r="C8" s="448"/>
      <c r="D8" s="448"/>
    </row>
    <row r="9" ht="24.95" customHeight="1" spans="1:4">
      <c r="A9" s="448"/>
      <c r="B9" s="451"/>
      <c r="C9" s="448"/>
      <c r="D9" s="448"/>
    </row>
    <row r="10" ht="24.95" customHeight="1" spans="1:4">
      <c r="A10" s="448"/>
      <c r="B10" s="451"/>
      <c r="C10" s="448"/>
      <c r="D10" s="448"/>
    </row>
    <row r="11" ht="24.95" customHeight="1" spans="1:4">
      <c r="A11" s="448"/>
      <c r="B11" s="451"/>
      <c r="C11" s="448"/>
      <c r="D11" s="448"/>
    </row>
    <row r="12" ht="24.95" customHeight="1" spans="1:4">
      <c r="A12" s="448"/>
      <c r="B12" s="451"/>
      <c r="C12" s="448"/>
      <c r="D12" s="448"/>
    </row>
    <row r="13" ht="24.95" customHeight="1" spans="1:4">
      <c r="A13" s="448"/>
      <c r="B13" s="451"/>
      <c r="C13" s="448"/>
      <c r="D13" s="448"/>
    </row>
    <row r="14" ht="48.75" customHeight="1" spans="1:4">
      <c r="A14" s="448"/>
      <c r="B14" s="452" t="s">
        <v>1</v>
      </c>
      <c r="C14" s="453"/>
      <c r="D14" s="448"/>
    </row>
    <row r="15" ht="48.75" customHeight="1" spans="1:4">
      <c r="A15" s="448"/>
      <c r="B15" s="452" t="s">
        <v>2</v>
      </c>
      <c r="C15" s="454"/>
      <c r="D15" s="448"/>
    </row>
    <row r="16" ht="48.75" customHeight="1" spans="1:4">
      <c r="A16" s="448"/>
      <c r="B16" s="452" t="s">
        <v>3</v>
      </c>
      <c r="C16" s="454"/>
      <c r="D16" s="448"/>
    </row>
    <row r="17" ht="48.75" customHeight="1" spans="1:4">
      <c r="A17" s="448"/>
      <c r="B17" s="452" t="s">
        <v>4</v>
      </c>
      <c r="C17" s="409"/>
      <c r="D17" s="448"/>
    </row>
    <row r="18" ht="24.95" customHeight="1" spans="1:4">
      <c r="A18" s="448"/>
      <c r="B18" s="448"/>
      <c r="C18" s="448"/>
      <c r="D18" s="448"/>
    </row>
    <row r="19" ht="24.95" customHeight="1" spans="1:4">
      <c r="A19" s="448"/>
      <c r="B19" s="448"/>
      <c r="C19" s="448"/>
      <c r="D19" s="448"/>
    </row>
    <row r="20" ht="24.95" customHeight="1" spans="1:4">
      <c r="A20" s="448"/>
      <c r="B20" s="448"/>
      <c r="C20" s="448"/>
      <c r="D20" s="448"/>
    </row>
    <row r="21" ht="24.95" customHeight="1" spans="1:4">
      <c r="A21" s="448"/>
      <c r="B21" s="448"/>
      <c r="C21" s="448"/>
      <c r="D21" s="448"/>
    </row>
  </sheetData>
  <mergeCells count="1">
    <mergeCell ref="A3:D3"/>
  </mergeCells>
  <printOptions horizontalCentered="1"/>
  <pageMargins left="0.707638888888889" right="0.707638888888889" top="0.747916666666667" bottom="0.747916666666667" header="0.313888888888889" footer="0.313888888888889"/>
  <pageSetup paperSize="9" scale="93"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outlinePr summaryBelow="0" summaryRight="0"/>
  </sheetPr>
  <dimension ref="A1:O95"/>
  <sheetViews>
    <sheetView view="pageBreakPreview" zoomScaleNormal="100" workbookViewId="0">
      <pane xSplit="4" ySplit="6" topLeftCell="E86" activePane="bottomRight" state="frozen"/>
      <selection/>
      <selection pane="topRight"/>
      <selection pane="bottomLeft"/>
      <selection pane="bottomRight" activeCell="Q89" sqref="Q89"/>
    </sheetView>
  </sheetViews>
  <sheetFormatPr defaultColWidth="11" defaultRowHeight="13.5"/>
  <cols>
    <col min="1" max="1" width="17.1111111111111" style="73" customWidth="1"/>
    <col min="2" max="2" width="8.5" style="73" hidden="1" customWidth="1"/>
    <col min="3" max="3" width="26.2222222222222" style="73" customWidth="1"/>
    <col min="4" max="4" width="64.1111111111111" style="74" customWidth="1"/>
    <col min="5" max="5" width="10.5555555555556" style="75" customWidth="1"/>
    <col min="6" max="6" width="22.7777777777778" style="73" customWidth="1"/>
    <col min="7" max="10" width="14.5555555555556" style="76" customWidth="1"/>
    <col min="11" max="11" width="13.4444444444444" style="73" customWidth="1"/>
    <col min="12" max="13" width="11" style="73"/>
    <col min="14" max="14" width="11.3333333333333" style="73" customWidth="1"/>
    <col min="15" max="15" width="11" style="77"/>
    <col min="16" max="16384" width="11" style="73"/>
  </cols>
  <sheetData>
    <row r="1" ht="20.25" spans="1:15">
      <c r="A1" s="78" t="s">
        <v>750</v>
      </c>
      <c r="B1" s="78"/>
      <c r="C1" s="78"/>
      <c r="D1" s="79"/>
      <c r="E1" s="78"/>
      <c r="F1" s="78"/>
      <c r="G1" s="80"/>
      <c r="H1" s="80"/>
      <c r="I1" s="80"/>
      <c r="J1" s="80"/>
      <c r="K1" s="78"/>
      <c r="L1" s="78"/>
      <c r="M1" s="78"/>
      <c r="N1" s="78"/>
      <c r="O1" s="100"/>
    </row>
    <row r="2" ht="20.25" spans="1:15">
      <c r="A2" s="81" t="str">
        <f>'安装工程量清单计价表 '!A2</f>
        <v>工程名称：福软双创中心&amp;容艺二期实训中心室内提升改造工程</v>
      </c>
      <c r="B2" s="81"/>
      <c r="C2" s="78"/>
      <c r="D2" s="79"/>
      <c r="E2" s="78"/>
      <c r="F2" s="78"/>
      <c r="G2" s="80"/>
      <c r="H2" s="80"/>
      <c r="I2" s="80"/>
      <c r="J2" s="80"/>
      <c r="K2" s="78"/>
      <c r="L2" s="78"/>
      <c r="M2" s="78"/>
      <c r="N2" s="78"/>
      <c r="O2" s="100"/>
    </row>
    <row r="3" ht="19" customHeight="1" spans="1:15">
      <c r="A3" s="82" t="s">
        <v>751</v>
      </c>
      <c r="B3" s="83" t="s">
        <v>131</v>
      </c>
      <c r="C3" s="82" t="s">
        <v>87</v>
      </c>
      <c r="D3" s="82" t="s">
        <v>752</v>
      </c>
      <c r="E3" s="82" t="s">
        <v>509</v>
      </c>
      <c r="F3" s="82" t="s">
        <v>753</v>
      </c>
      <c r="G3" s="84" t="s">
        <v>511</v>
      </c>
      <c r="H3" s="84"/>
      <c r="I3" s="84"/>
      <c r="J3" s="84"/>
      <c r="K3" s="101"/>
      <c r="L3" s="101"/>
      <c r="M3" s="101"/>
      <c r="N3" s="101"/>
      <c r="O3" s="102"/>
    </row>
    <row r="4" ht="12" spans="1:15">
      <c r="A4" s="85"/>
      <c r="B4" s="86"/>
      <c r="C4" s="85"/>
      <c r="D4" s="82"/>
      <c r="E4" s="85"/>
      <c r="F4" s="85"/>
      <c r="G4" s="87" t="s">
        <v>512</v>
      </c>
      <c r="H4" s="87" t="s">
        <v>754</v>
      </c>
      <c r="I4" s="87" t="s">
        <v>514</v>
      </c>
      <c r="J4" s="87" t="s">
        <v>515</v>
      </c>
      <c r="K4" s="103" t="s">
        <v>516</v>
      </c>
      <c r="L4" s="103" t="s">
        <v>517</v>
      </c>
      <c r="M4" s="103" t="s">
        <v>518</v>
      </c>
      <c r="N4" s="103" t="s">
        <v>519</v>
      </c>
      <c r="O4" s="102" t="s">
        <v>91</v>
      </c>
    </row>
    <row r="5" ht="11.25" spans="1:15">
      <c r="A5" s="85"/>
      <c r="B5" s="86"/>
      <c r="C5" s="85"/>
      <c r="D5" s="82"/>
      <c r="E5" s="85"/>
      <c r="F5" s="85"/>
      <c r="G5" s="87"/>
      <c r="H5" s="87"/>
      <c r="I5" s="87"/>
      <c r="J5" s="87"/>
      <c r="K5" s="104">
        <v>0.01</v>
      </c>
      <c r="L5" s="104">
        <v>0.01</v>
      </c>
      <c r="M5" s="104">
        <v>0.01</v>
      </c>
      <c r="N5" s="104">
        <v>0.01</v>
      </c>
      <c r="O5" s="102"/>
    </row>
    <row r="6" ht="33.75" spans="1:15">
      <c r="A6" s="85"/>
      <c r="B6" s="88"/>
      <c r="C6" s="85"/>
      <c r="D6" s="82"/>
      <c r="E6" s="85"/>
      <c r="F6" s="85"/>
      <c r="G6" s="87"/>
      <c r="H6" s="87"/>
      <c r="I6" s="87"/>
      <c r="J6" s="87"/>
      <c r="K6" s="105" t="s">
        <v>520</v>
      </c>
      <c r="L6" s="105" t="s">
        <v>520</v>
      </c>
      <c r="M6" s="105" t="s">
        <v>521</v>
      </c>
      <c r="N6" s="105" t="s">
        <v>522</v>
      </c>
      <c r="O6" s="102"/>
    </row>
    <row r="7" s="72" customFormat="1" spans="1:15">
      <c r="A7" s="89" t="s">
        <v>103</v>
      </c>
      <c r="B7" s="90"/>
      <c r="C7" s="89" t="s">
        <v>125</v>
      </c>
      <c r="D7" s="91"/>
      <c r="E7" s="90"/>
      <c r="F7" s="91"/>
      <c r="G7" s="92"/>
      <c r="H7" s="92"/>
      <c r="I7" s="92"/>
      <c r="J7" s="92"/>
      <c r="K7" s="91"/>
      <c r="L7" s="91"/>
      <c r="M7" s="91"/>
      <c r="N7" s="91"/>
      <c r="O7" s="106"/>
    </row>
    <row r="8" ht="60.75" outlineLevel="1" spans="1:15">
      <c r="A8" s="93" t="s">
        <v>527</v>
      </c>
      <c r="B8" s="93"/>
      <c r="C8" s="93" t="s">
        <v>528</v>
      </c>
      <c r="D8" s="93" t="s">
        <v>529</v>
      </c>
      <c r="E8" s="94" t="s">
        <v>530</v>
      </c>
      <c r="F8" s="95"/>
      <c r="G8" s="96"/>
      <c r="H8" s="96"/>
      <c r="I8" s="96"/>
      <c r="J8" s="96"/>
      <c r="K8" s="107">
        <f>SUM(G8:J8)*$K$5</f>
        <v>0</v>
      </c>
      <c r="L8" s="107">
        <f>SUM(G8:J8)*$L$5</f>
        <v>0</v>
      </c>
      <c r="M8" s="107">
        <f>SUM(G8)*$M$5</f>
        <v>0</v>
      </c>
      <c r="N8" s="107">
        <f>SUM(G8:M8)*$N$5</f>
        <v>0</v>
      </c>
      <c r="O8" s="108"/>
    </row>
    <row r="9" s="72" customFormat="1" ht="60.75" spans="1:15">
      <c r="A9" s="458" t="s">
        <v>531</v>
      </c>
      <c r="B9" s="93"/>
      <c r="C9" s="93" t="s">
        <v>532</v>
      </c>
      <c r="D9" s="93" t="s">
        <v>533</v>
      </c>
      <c r="E9" s="94" t="s">
        <v>530</v>
      </c>
      <c r="F9" s="95"/>
      <c r="G9" s="96"/>
      <c r="H9" s="96"/>
      <c r="I9" s="96"/>
      <c r="J9" s="96"/>
      <c r="K9" s="107">
        <f t="shared" ref="K9:K59" si="0">SUM(G9:J9)*$K$5</f>
        <v>0</v>
      </c>
      <c r="L9" s="107">
        <f t="shared" ref="L9:L59" si="1">SUM(G9:J9)*$L$5</f>
        <v>0</v>
      </c>
      <c r="M9" s="107">
        <f t="shared" ref="M9:M59" si="2">SUM(G9)*$M$5</f>
        <v>0</v>
      </c>
      <c r="N9" s="107">
        <f t="shared" ref="N9:N59" si="3">SUM(G9:M9)*$N$5</f>
        <v>0</v>
      </c>
      <c r="O9" s="108"/>
    </row>
    <row r="10" ht="60.75" spans="1:15">
      <c r="A10" s="458" t="s">
        <v>534</v>
      </c>
      <c r="B10" s="93"/>
      <c r="C10" s="93" t="s">
        <v>532</v>
      </c>
      <c r="D10" s="93" t="s">
        <v>535</v>
      </c>
      <c r="E10" s="94" t="s">
        <v>530</v>
      </c>
      <c r="F10" s="95"/>
      <c r="G10" s="96"/>
      <c r="H10" s="96"/>
      <c r="I10" s="96"/>
      <c r="J10" s="96"/>
      <c r="K10" s="107">
        <f t="shared" si="0"/>
        <v>0</v>
      </c>
      <c r="L10" s="107">
        <f t="shared" si="1"/>
        <v>0</v>
      </c>
      <c r="M10" s="107">
        <f t="shared" si="2"/>
        <v>0</v>
      </c>
      <c r="N10" s="107">
        <f t="shared" si="3"/>
        <v>0</v>
      </c>
      <c r="O10" s="108"/>
    </row>
    <row r="11" ht="60.75" spans="1:15">
      <c r="A11" s="458" t="s">
        <v>536</v>
      </c>
      <c r="B11" s="93"/>
      <c r="C11" s="93" t="s">
        <v>532</v>
      </c>
      <c r="D11" s="93" t="s">
        <v>537</v>
      </c>
      <c r="E11" s="94" t="s">
        <v>530</v>
      </c>
      <c r="F11" s="95"/>
      <c r="G11" s="96"/>
      <c r="H11" s="96"/>
      <c r="I11" s="96"/>
      <c r="J11" s="96"/>
      <c r="K11" s="107">
        <f t="shared" si="0"/>
        <v>0</v>
      </c>
      <c r="L11" s="107">
        <f t="shared" si="1"/>
        <v>0</v>
      </c>
      <c r="M11" s="107">
        <f t="shared" si="2"/>
        <v>0</v>
      </c>
      <c r="N11" s="107">
        <f t="shared" si="3"/>
        <v>0</v>
      </c>
      <c r="O11" s="108"/>
    </row>
    <row r="12" ht="60.75" spans="1:15">
      <c r="A12" s="459" t="s">
        <v>538</v>
      </c>
      <c r="B12" s="97"/>
      <c r="C12" s="97" t="s">
        <v>532</v>
      </c>
      <c r="D12" s="97" t="s">
        <v>539</v>
      </c>
      <c r="E12" s="98" t="s">
        <v>530</v>
      </c>
      <c r="F12" s="95"/>
      <c r="G12" s="96"/>
      <c r="H12" s="96"/>
      <c r="I12" s="96"/>
      <c r="J12" s="96"/>
      <c r="K12" s="107">
        <f t="shared" si="0"/>
        <v>0</v>
      </c>
      <c r="L12" s="107">
        <f t="shared" si="1"/>
        <v>0</v>
      </c>
      <c r="M12" s="107">
        <f t="shared" si="2"/>
        <v>0</v>
      </c>
      <c r="N12" s="107">
        <f t="shared" si="3"/>
        <v>0</v>
      </c>
      <c r="O12" s="108"/>
    </row>
    <row r="13" ht="60.75" spans="1:15">
      <c r="A13" s="93" t="s">
        <v>540</v>
      </c>
      <c r="B13" s="93"/>
      <c r="C13" s="93" t="s">
        <v>541</v>
      </c>
      <c r="D13" s="93" t="s">
        <v>542</v>
      </c>
      <c r="E13" s="94" t="s">
        <v>543</v>
      </c>
      <c r="F13" s="95"/>
      <c r="G13" s="96"/>
      <c r="H13" s="96"/>
      <c r="I13" s="96"/>
      <c r="J13" s="96"/>
      <c r="K13" s="107">
        <f t="shared" si="0"/>
        <v>0</v>
      </c>
      <c r="L13" s="107">
        <f t="shared" si="1"/>
        <v>0</v>
      </c>
      <c r="M13" s="107">
        <f t="shared" si="2"/>
        <v>0</v>
      </c>
      <c r="N13" s="107">
        <f t="shared" si="3"/>
        <v>0</v>
      </c>
      <c r="O13" s="108"/>
    </row>
    <row r="14" ht="60.75" spans="1:15">
      <c r="A14" s="93" t="s">
        <v>544</v>
      </c>
      <c r="B14" s="93"/>
      <c r="C14" s="93" t="s">
        <v>541</v>
      </c>
      <c r="D14" s="93" t="s">
        <v>545</v>
      </c>
      <c r="E14" s="94" t="s">
        <v>543</v>
      </c>
      <c r="F14" s="95"/>
      <c r="G14" s="96"/>
      <c r="H14" s="96"/>
      <c r="I14" s="96"/>
      <c r="J14" s="96"/>
      <c r="K14" s="107">
        <f t="shared" si="0"/>
        <v>0</v>
      </c>
      <c r="L14" s="107">
        <f t="shared" si="1"/>
        <v>0</v>
      </c>
      <c r="M14" s="107">
        <f t="shared" si="2"/>
        <v>0</v>
      </c>
      <c r="N14" s="107">
        <f t="shared" si="3"/>
        <v>0</v>
      </c>
      <c r="O14" s="108"/>
    </row>
    <row r="15" ht="60.75" spans="1:15">
      <c r="A15" s="93" t="s">
        <v>546</v>
      </c>
      <c r="B15" s="93"/>
      <c r="C15" s="93" t="s">
        <v>547</v>
      </c>
      <c r="D15" s="93" t="s">
        <v>548</v>
      </c>
      <c r="E15" s="94" t="s">
        <v>543</v>
      </c>
      <c r="F15" s="95"/>
      <c r="G15" s="96"/>
      <c r="H15" s="96"/>
      <c r="I15" s="96"/>
      <c r="J15" s="96"/>
      <c r="K15" s="107">
        <f t="shared" si="0"/>
        <v>0</v>
      </c>
      <c r="L15" s="107">
        <f t="shared" si="1"/>
        <v>0</v>
      </c>
      <c r="M15" s="107">
        <f t="shared" si="2"/>
        <v>0</v>
      </c>
      <c r="N15" s="107">
        <f t="shared" si="3"/>
        <v>0</v>
      </c>
      <c r="O15" s="108"/>
    </row>
    <row r="16" ht="60.75" spans="1:15">
      <c r="A16" s="458" t="s">
        <v>549</v>
      </c>
      <c r="B16" s="93"/>
      <c r="C16" s="93" t="s">
        <v>547</v>
      </c>
      <c r="D16" s="93" t="s">
        <v>550</v>
      </c>
      <c r="E16" s="94" t="s">
        <v>543</v>
      </c>
      <c r="F16" s="95"/>
      <c r="G16" s="96"/>
      <c r="H16" s="96"/>
      <c r="I16" s="96"/>
      <c r="J16" s="96"/>
      <c r="K16" s="107">
        <f t="shared" si="0"/>
        <v>0</v>
      </c>
      <c r="L16" s="107">
        <f t="shared" si="1"/>
        <v>0</v>
      </c>
      <c r="M16" s="107">
        <f t="shared" si="2"/>
        <v>0</v>
      </c>
      <c r="N16" s="107">
        <f t="shared" si="3"/>
        <v>0</v>
      </c>
      <c r="O16" s="108"/>
    </row>
    <row r="17" ht="24.75" spans="1:15">
      <c r="A17" s="93" t="s">
        <v>551</v>
      </c>
      <c r="B17" s="93"/>
      <c r="C17" s="93" t="s">
        <v>552</v>
      </c>
      <c r="D17" s="93" t="s">
        <v>553</v>
      </c>
      <c r="E17" s="94" t="s">
        <v>543</v>
      </c>
      <c r="F17" s="95"/>
      <c r="G17" s="96"/>
      <c r="H17" s="96"/>
      <c r="I17" s="96"/>
      <c r="J17" s="96"/>
      <c r="K17" s="107">
        <f t="shared" si="0"/>
        <v>0</v>
      </c>
      <c r="L17" s="107">
        <f t="shared" si="1"/>
        <v>0</v>
      </c>
      <c r="M17" s="107">
        <f t="shared" si="2"/>
        <v>0</v>
      </c>
      <c r="N17" s="107">
        <f t="shared" si="3"/>
        <v>0</v>
      </c>
      <c r="O17" s="108"/>
    </row>
    <row r="18" ht="48.75" spans="1:15">
      <c r="A18" s="458" t="s">
        <v>554</v>
      </c>
      <c r="B18" s="93"/>
      <c r="C18" s="93" t="s">
        <v>555</v>
      </c>
      <c r="D18" s="93" t="s">
        <v>556</v>
      </c>
      <c r="E18" s="94" t="s">
        <v>182</v>
      </c>
      <c r="F18" s="95"/>
      <c r="G18" s="96"/>
      <c r="H18" s="96"/>
      <c r="I18" s="96"/>
      <c r="J18" s="96"/>
      <c r="K18" s="107">
        <f t="shared" si="0"/>
        <v>0</v>
      </c>
      <c r="L18" s="107">
        <f t="shared" si="1"/>
        <v>0</v>
      </c>
      <c r="M18" s="107">
        <f t="shared" si="2"/>
        <v>0</v>
      </c>
      <c r="N18" s="107">
        <f t="shared" si="3"/>
        <v>0</v>
      </c>
      <c r="O18" s="108"/>
    </row>
    <row r="19" ht="48.75" spans="1:15">
      <c r="A19" s="458" t="s">
        <v>557</v>
      </c>
      <c r="B19" s="93"/>
      <c r="C19" s="93" t="s">
        <v>555</v>
      </c>
      <c r="D19" s="93" t="s">
        <v>558</v>
      </c>
      <c r="E19" s="94" t="s">
        <v>182</v>
      </c>
      <c r="F19" s="95"/>
      <c r="G19" s="96"/>
      <c r="H19" s="96"/>
      <c r="I19" s="96"/>
      <c r="J19" s="96"/>
      <c r="K19" s="107">
        <f t="shared" si="0"/>
        <v>0</v>
      </c>
      <c r="L19" s="107">
        <f t="shared" si="1"/>
        <v>0</v>
      </c>
      <c r="M19" s="107">
        <f t="shared" si="2"/>
        <v>0</v>
      </c>
      <c r="N19" s="107">
        <f t="shared" si="3"/>
        <v>0</v>
      </c>
      <c r="O19" s="108"/>
    </row>
    <row r="20" ht="36.75" spans="1:15">
      <c r="A20" s="458" t="s">
        <v>559</v>
      </c>
      <c r="B20" s="93"/>
      <c r="C20" s="93" t="s">
        <v>555</v>
      </c>
      <c r="D20" s="93" t="s">
        <v>560</v>
      </c>
      <c r="E20" s="94" t="s">
        <v>182</v>
      </c>
      <c r="F20" s="95"/>
      <c r="G20" s="96"/>
      <c r="H20" s="96"/>
      <c r="I20" s="96"/>
      <c r="J20" s="96"/>
      <c r="K20" s="107">
        <f t="shared" si="0"/>
        <v>0</v>
      </c>
      <c r="L20" s="107">
        <f t="shared" si="1"/>
        <v>0</v>
      </c>
      <c r="M20" s="107">
        <f t="shared" si="2"/>
        <v>0</v>
      </c>
      <c r="N20" s="107">
        <f t="shared" si="3"/>
        <v>0</v>
      </c>
      <c r="O20" s="108"/>
    </row>
    <row r="21" ht="48.75" spans="1:15">
      <c r="A21" s="458" t="s">
        <v>561</v>
      </c>
      <c r="B21" s="93"/>
      <c r="C21" s="93" t="s">
        <v>555</v>
      </c>
      <c r="D21" s="93" t="s">
        <v>562</v>
      </c>
      <c r="E21" s="94" t="s">
        <v>182</v>
      </c>
      <c r="F21" s="95"/>
      <c r="G21" s="96"/>
      <c r="H21" s="96"/>
      <c r="I21" s="96"/>
      <c r="J21" s="96"/>
      <c r="K21" s="107">
        <f t="shared" si="0"/>
        <v>0</v>
      </c>
      <c r="L21" s="107">
        <f t="shared" si="1"/>
        <v>0</v>
      </c>
      <c r="M21" s="107">
        <f t="shared" si="2"/>
        <v>0</v>
      </c>
      <c r="N21" s="107">
        <f t="shared" si="3"/>
        <v>0</v>
      </c>
      <c r="O21" s="108"/>
    </row>
    <row r="22" ht="24.75" spans="1:15">
      <c r="A22" s="93" t="s">
        <v>563</v>
      </c>
      <c r="B22" s="93"/>
      <c r="C22" s="93" t="s">
        <v>564</v>
      </c>
      <c r="D22" s="93" t="s">
        <v>565</v>
      </c>
      <c r="E22" s="94" t="s">
        <v>543</v>
      </c>
      <c r="F22" s="95"/>
      <c r="G22" s="96"/>
      <c r="H22" s="96"/>
      <c r="I22" s="96"/>
      <c r="J22" s="96"/>
      <c r="K22" s="107">
        <f t="shared" si="0"/>
        <v>0</v>
      </c>
      <c r="L22" s="107">
        <f t="shared" si="1"/>
        <v>0</v>
      </c>
      <c r="M22" s="107">
        <f t="shared" si="2"/>
        <v>0</v>
      </c>
      <c r="N22" s="107">
        <f t="shared" si="3"/>
        <v>0</v>
      </c>
      <c r="O22" s="108"/>
    </row>
    <row r="23" ht="24.75" spans="1:15">
      <c r="A23" s="459" t="s">
        <v>566</v>
      </c>
      <c r="B23" s="97"/>
      <c r="C23" s="97" t="s">
        <v>564</v>
      </c>
      <c r="D23" s="97" t="s">
        <v>567</v>
      </c>
      <c r="E23" s="98" t="s">
        <v>543</v>
      </c>
      <c r="F23" s="95"/>
      <c r="G23" s="96"/>
      <c r="H23" s="96"/>
      <c r="I23" s="96"/>
      <c r="J23" s="96"/>
      <c r="K23" s="107">
        <f t="shared" si="0"/>
        <v>0</v>
      </c>
      <c r="L23" s="107">
        <f t="shared" si="1"/>
        <v>0</v>
      </c>
      <c r="M23" s="107">
        <f t="shared" si="2"/>
        <v>0</v>
      </c>
      <c r="N23" s="107">
        <f t="shared" si="3"/>
        <v>0</v>
      </c>
      <c r="O23" s="108"/>
    </row>
    <row r="24" ht="24.75" spans="1:15">
      <c r="A24" s="458" t="s">
        <v>568</v>
      </c>
      <c r="B24" s="93"/>
      <c r="C24" s="93" t="s">
        <v>564</v>
      </c>
      <c r="D24" s="93" t="s">
        <v>569</v>
      </c>
      <c r="E24" s="94" t="s">
        <v>543</v>
      </c>
      <c r="F24" s="95"/>
      <c r="G24" s="96"/>
      <c r="H24" s="96"/>
      <c r="I24" s="96"/>
      <c r="J24" s="96"/>
      <c r="K24" s="107">
        <f t="shared" si="0"/>
        <v>0</v>
      </c>
      <c r="L24" s="107">
        <f t="shared" si="1"/>
        <v>0</v>
      </c>
      <c r="M24" s="107">
        <f t="shared" si="2"/>
        <v>0</v>
      </c>
      <c r="N24" s="107">
        <f t="shared" si="3"/>
        <v>0</v>
      </c>
      <c r="O24" s="108"/>
    </row>
    <row r="25" s="72" customFormat="1" ht="24.75" spans="1:15">
      <c r="A25" s="93" t="s">
        <v>570</v>
      </c>
      <c r="B25" s="93"/>
      <c r="C25" s="93" t="s">
        <v>571</v>
      </c>
      <c r="D25" s="93" t="s">
        <v>572</v>
      </c>
      <c r="E25" s="94" t="s">
        <v>573</v>
      </c>
      <c r="F25" s="95"/>
      <c r="G25" s="96"/>
      <c r="H25" s="96"/>
      <c r="I25" s="96"/>
      <c r="J25" s="96"/>
      <c r="K25" s="107">
        <f t="shared" si="0"/>
        <v>0</v>
      </c>
      <c r="L25" s="107">
        <f t="shared" si="1"/>
        <v>0</v>
      </c>
      <c r="M25" s="107">
        <f t="shared" si="2"/>
        <v>0</v>
      </c>
      <c r="N25" s="107">
        <f t="shared" si="3"/>
        <v>0</v>
      </c>
      <c r="O25" s="106"/>
    </row>
    <row r="26" ht="60.75" spans="1:15">
      <c r="A26" s="458" t="s">
        <v>574</v>
      </c>
      <c r="B26" s="93"/>
      <c r="C26" s="93" t="s">
        <v>575</v>
      </c>
      <c r="D26" s="93" t="s">
        <v>576</v>
      </c>
      <c r="E26" s="94" t="s">
        <v>182</v>
      </c>
      <c r="F26" s="95"/>
      <c r="G26" s="96"/>
      <c r="H26" s="96"/>
      <c r="I26" s="96"/>
      <c r="J26" s="96"/>
      <c r="K26" s="107">
        <f t="shared" si="0"/>
        <v>0</v>
      </c>
      <c r="L26" s="107">
        <f t="shared" si="1"/>
        <v>0</v>
      </c>
      <c r="M26" s="107">
        <f t="shared" si="2"/>
        <v>0</v>
      </c>
      <c r="N26" s="107">
        <f t="shared" si="3"/>
        <v>0</v>
      </c>
      <c r="O26" s="108"/>
    </row>
    <row r="27" ht="60.75" spans="1:15">
      <c r="A27" s="93" t="s">
        <v>577</v>
      </c>
      <c r="B27" s="93"/>
      <c r="C27" s="93" t="s">
        <v>575</v>
      </c>
      <c r="D27" s="93" t="s">
        <v>578</v>
      </c>
      <c r="E27" s="94" t="s">
        <v>182</v>
      </c>
      <c r="F27" s="95"/>
      <c r="G27" s="96"/>
      <c r="H27" s="96"/>
      <c r="I27" s="96"/>
      <c r="J27" s="96"/>
      <c r="K27" s="107">
        <f t="shared" si="0"/>
        <v>0</v>
      </c>
      <c r="L27" s="107">
        <f t="shared" si="1"/>
        <v>0</v>
      </c>
      <c r="M27" s="107">
        <f t="shared" si="2"/>
        <v>0</v>
      </c>
      <c r="N27" s="107">
        <f t="shared" si="3"/>
        <v>0</v>
      </c>
      <c r="O27" s="108"/>
    </row>
    <row r="28" ht="60.75" spans="1:15">
      <c r="A28" s="458" t="s">
        <v>579</v>
      </c>
      <c r="B28" s="93"/>
      <c r="C28" s="93" t="s">
        <v>575</v>
      </c>
      <c r="D28" s="93" t="s">
        <v>580</v>
      </c>
      <c r="E28" s="94" t="s">
        <v>182</v>
      </c>
      <c r="F28" s="95"/>
      <c r="G28" s="96"/>
      <c r="H28" s="96"/>
      <c r="I28" s="96"/>
      <c r="J28" s="96"/>
      <c r="K28" s="107">
        <f t="shared" si="0"/>
        <v>0</v>
      </c>
      <c r="L28" s="107">
        <f t="shared" si="1"/>
        <v>0</v>
      </c>
      <c r="M28" s="107">
        <f t="shared" si="2"/>
        <v>0</v>
      </c>
      <c r="N28" s="107">
        <f t="shared" si="3"/>
        <v>0</v>
      </c>
      <c r="O28" s="108"/>
    </row>
    <row r="29" s="72" customFormat="1" ht="60.75" spans="1:15">
      <c r="A29" s="458" t="s">
        <v>581</v>
      </c>
      <c r="B29" s="93"/>
      <c r="C29" s="93" t="s">
        <v>575</v>
      </c>
      <c r="D29" s="93" t="s">
        <v>582</v>
      </c>
      <c r="E29" s="94" t="s">
        <v>182</v>
      </c>
      <c r="F29" s="95"/>
      <c r="G29" s="96"/>
      <c r="H29" s="96"/>
      <c r="I29" s="96"/>
      <c r="J29" s="96"/>
      <c r="K29" s="107">
        <f t="shared" si="0"/>
        <v>0</v>
      </c>
      <c r="L29" s="107">
        <f t="shared" si="1"/>
        <v>0</v>
      </c>
      <c r="M29" s="107">
        <f t="shared" si="2"/>
        <v>0</v>
      </c>
      <c r="N29" s="107">
        <f t="shared" si="3"/>
        <v>0</v>
      </c>
      <c r="O29" s="106"/>
    </row>
    <row r="30" ht="36.75" spans="1:15">
      <c r="A30" s="93" t="s">
        <v>583</v>
      </c>
      <c r="B30" s="93"/>
      <c r="C30" s="93" t="s">
        <v>584</v>
      </c>
      <c r="D30" s="93" t="s">
        <v>585</v>
      </c>
      <c r="E30" s="94" t="s">
        <v>182</v>
      </c>
      <c r="F30" s="95"/>
      <c r="G30" s="96"/>
      <c r="H30" s="96"/>
      <c r="I30" s="96"/>
      <c r="J30" s="96"/>
      <c r="K30" s="107">
        <f t="shared" si="0"/>
        <v>0</v>
      </c>
      <c r="L30" s="107">
        <f t="shared" si="1"/>
        <v>0</v>
      </c>
      <c r="M30" s="107">
        <f t="shared" si="2"/>
        <v>0</v>
      </c>
      <c r="N30" s="107">
        <f t="shared" si="3"/>
        <v>0</v>
      </c>
      <c r="O30" s="108"/>
    </row>
    <row r="31" ht="48.75" spans="1:15">
      <c r="A31" s="458" t="s">
        <v>586</v>
      </c>
      <c r="B31" s="93"/>
      <c r="C31" s="93" t="s">
        <v>584</v>
      </c>
      <c r="D31" s="93" t="s">
        <v>587</v>
      </c>
      <c r="E31" s="94" t="s">
        <v>182</v>
      </c>
      <c r="F31" s="95"/>
      <c r="G31" s="96"/>
      <c r="H31" s="96"/>
      <c r="I31" s="96"/>
      <c r="J31" s="96"/>
      <c r="K31" s="107">
        <f t="shared" si="0"/>
        <v>0</v>
      </c>
      <c r="L31" s="107">
        <f t="shared" si="1"/>
        <v>0</v>
      </c>
      <c r="M31" s="107">
        <f t="shared" si="2"/>
        <v>0</v>
      </c>
      <c r="N31" s="107">
        <f t="shared" si="3"/>
        <v>0</v>
      </c>
      <c r="O31" s="108"/>
    </row>
    <row r="32" ht="48.75" spans="1:15">
      <c r="A32" s="459" t="s">
        <v>588</v>
      </c>
      <c r="B32" s="97"/>
      <c r="C32" s="97" t="s">
        <v>584</v>
      </c>
      <c r="D32" s="97" t="s">
        <v>589</v>
      </c>
      <c r="E32" s="98" t="s">
        <v>182</v>
      </c>
      <c r="F32" s="95"/>
      <c r="G32" s="96"/>
      <c r="H32" s="96"/>
      <c r="I32" s="96"/>
      <c r="J32" s="96"/>
      <c r="K32" s="107">
        <f t="shared" si="0"/>
        <v>0</v>
      </c>
      <c r="L32" s="107">
        <f t="shared" si="1"/>
        <v>0</v>
      </c>
      <c r="M32" s="107">
        <f t="shared" si="2"/>
        <v>0</v>
      </c>
      <c r="N32" s="107">
        <f t="shared" si="3"/>
        <v>0</v>
      </c>
      <c r="O32" s="108"/>
    </row>
    <row r="33" ht="36.75" spans="1:15">
      <c r="A33" s="458" t="s">
        <v>590</v>
      </c>
      <c r="B33" s="93"/>
      <c r="C33" s="93" t="s">
        <v>591</v>
      </c>
      <c r="D33" s="93" t="s">
        <v>592</v>
      </c>
      <c r="E33" s="94" t="s">
        <v>182</v>
      </c>
      <c r="F33" s="95"/>
      <c r="G33" s="96"/>
      <c r="H33" s="96"/>
      <c r="I33" s="96"/>
      <c r="J33" s="96"/>
      <c r="K33" s="107">
        <f t="shared" si="0"/>
        <v>0</v>
      </c>
      <c r="L33" s="107">
        <f t="shared" si="1"/>
        <v>0</v>
      </c>
      <c r="M33" s="107">
        <f t="shared" si="2"/>
        <v>0</v>
      </c>
      <c r="N33" s="107">
        <f t="shared" si="3"/>
        <v>0</v>
      </c>
      <c r="O33" s="108"/>
    </row>
    <row r="34" ht="36.75" spans="1:15">
      <c r="A34" s="458" t="s">
        <v>593</v>
      </c>
      <c r="B34" s="93"/>
      <c r="C34" s="93" t="s">
        <v>591</v>
      </c>
      <c r="D34" s="93" t="s">
        <v>594</v>
      </c>
      <c r="E34" s="94" t="s">
        <v>182</v>
      </c>
      <c r="F34" s="95"/>
      <c r="G34" s="96"/>
      <c r="H34" s="96"/>
      <c r="I34" s="96"/>
      <c r="J34" s="96"/>
      <c r="K34" s="107">
        <f t="shared" si="0"/>
        <v>0</v>
      </c>
      <c r="L34" s="107">
        <f t="shared" si="1"/>
        <v>0</v>
      </c>
      <c r="M34" s="107">
        <f t="shared" si="2"/>
        <v>0</v>
      </c>
      <c r="N34" s="107">
        <f t="shared" si="3"/>
        <v>0</v>
      </c>
      <c r="O34" s="108"/>
    </row>
    <row r="35" ht="48.75" spans="1:15">
      <c r="A35" s="458" t="s">
        <v>595</v>
      </c>
      <c r="B35" s="93"/>
      <c r="C35" s="93" t="s">
        <v>596</v>
      </c>
      <c r="D35" s="93" t="s">
        <v>597</v>
      </c>
      <c r="E35" s="94" t="s">
        <v>598</v>
      </c>
      <c r="F35" s="95"/>
      <c r="G35" s="96"/>
      <c r="H35" s="96"/>
      <c r="I35" s="96"/>
      <c r="J35" s="96"/>
      <c r="K35" s="107">
        <f t="shared" si="0"/>
        <v>0</v>
      </c>
      <c r="L35" s="107">
        <f t="shared" si="1"/>
        <v>0</v>
      </c>
      <c r="M35" s="107">
        <f t="shared" si="2"/>
        <v>0</v>
      </c>
      <c r="N35" s="107">
        <f t="shared" si="3"/>
        <v>0</v>
      </c>
      <c r="O35" s="108"/>
    </row>
    <row r="36" ht="60.75" spans="1:15">
      <c r="A36" s="93" t="s">
        <v>599</v>
      </c>
      <c r="B36" s="93"/>
      <c r="C36" s="93" t="s">
        <v>600</v>
      </c>
      <c r="D36" s="93" t="s">
        <v>601</v>
      </c>
      <c r="E36" s="94" t="s">
        <v>598</v>
      </c>
      <c r="F36" s="95"/>
      <c r="G36" s="96"/>
      <c r="H36" s="96"/>
      <c r="I36" s="96"/>
      <c r="J36" s="96"/>
      <c r="K36" s="107">
        <f t="shared" si="0"/>
        <v>0</v>
      </c>
      <c r="L36" s="107">
        <f t="shared" si="1"/>
        <v>0</v>
      </c>
      <c r="M36" s="107">
        <f t="shared" si="2"/>
        <v>0</v>
      </c>
      <c r="N36" s="107">
        <f t="shared" si="3"/>
        <v>0</v>
      </c>
      <c r="O36" s="108"/>
    </row>
    <row r="37" ht="48.75" spans="1:15">
      <c r="A37" s="458" t="s">
        <v>602</v>
      </c>
      <c r="B37" s="93"/>
      <c r="C37" s="93" t="s">
        <v>603</v>
      </c>
      <c r="D37" s="93" t="s">
        <v>604</v>
      </c>
      <c r="E37" s="94" t="s">
        <v>598</v>
      </c>
      <c r="F37" s="95"/>
      <c r="G37" s="96"/>
      <c r="H37" s="96"/>
      <c r="I37" s="96"/>
      <c r="J37" s="96"/>
      <c r="K37" s="107">
        <f t="shared" si="0"/>
        <v>0</v>
      </c>
      <c r="L37" s="107">
        <f t="shared" si="1"/>
        <v>0</v>
      </c>
      <c r="M37" s="107">
        <f t="shared" si="2"/>
        <v>0</v>
      </c>
      <c r="N37" s="107">
        <f t="shared" si="3"/>
        <v>0</v>
      </c>
      <c r="O37" s="108"/>
    </row>
    <row r="38" ht="48.75" spans="1:15">
      <c r="A38" s="458" t="s">
        <v>605</v>
      </c>
      <c r="B38" s="97"/>
      <c r="C38" s="97" t="s">
        <v>606</v>
      </c>
      <c r="D38" s="97" t="s">
        <v>607</v>
      </c>
      <c r="E38" s="98" t="s">
        <v>598</v>
      </c>
      <c r="F38" s="95"/>
      <c r="G38" s="96"/>
      <c r="H38" s="96"/>
      <c r="I38" s="96"/>
      <c r="J38" s="96"/>
      <c r="K38" s="107">
        <f t="shared" si="0"/>
        <v>0</v>
      </c>
      <c r="L38" s="107">
        <f t="shared" si="1"/>
        <v>0</v>
      </c>
      <c r="M38" s="107">
        <f t="shared" si="2"/>
        <v>0</v>
      </c>
      <c r="N38" s="107">
        <f t="shared" si="3"/>
        <v>0</v>
      </c>
      <c r="O38" s="108"/>
    </row>
    <row r="39" ht="48.75" spans="1:15">
      <c r="A39" s="458" t="s">
        <v>608</v>
      </c>
      <c r="B39" s="93"/>
      <c r="C39" s="93" t="s">
        <v>609</v>
      </c>
      <c r="D39" s="93" t="s">
        <v>610</v>
      </c>
      <c r="E39" s="94" t="s">
        <v>598</v>
      </c>
      <c r="F39" s="95"/>
      <c r="G39" s="96"/>
      <c r="H39" s="96"/>
      <c r="I39" s="96"/>
      <c r="J39" s="96"/>
      <c r="K39" s="107">
        <f t="shared" si="0"/>
        <v>0</v>
      </c>
      <c r="L39" s="107">
        <f t="shared" si="1"/>
        <v>0</v>
      </c>
      <c r="M39" s="107">
        <f t="shared" si="2"/>
        <v>0</v>
      </c>
      <c r="N39" s="107">
        <f t="shared" si="3"/>
        <v>0</v>
      </c>
      <c r="O39" s="108"/>
    </row>
    <row r="40" ht="48.75" spans="1:15">
      <c r="A40" s="458" t="s">
        <v>611</v>
      </c>
      <c r="B40" s="93"/>
      <c r="C40" s="93" t="s">
        <v>612</v>
      </c>
      <c r="D40" s="93" t="s">
        <v>613</v>
      </c>
      <c r="E40" s="94" t="s">
        <v>598</v>
      </c>
      <c r="F40" s="95"/>
      <c r="G40" s="96"/>
      <c r="H40" s="96"/>
      <c r="I40" s="96"/>
      <c r="J40" s="96"/>
      <c r="K40" s="107">
        <f t="shared" si="0"/>
        <v>0</v>
      </c>
      <c r="L40" s="107">
        <f t="shared" si="1"/>
        <v>0</v>
      </c>
      <c r="M40" s="107">
        <f t="shared" si="2"/>
        <v>0</v>
      </c>
      <c r="N40" s="107">
        <f t="shared" si="3"/>
        <v>0</v>
      </c>
      <c r="O40" s="108"/>
    </row>
    <row r="41" s="72" customFormat="1" ht="48.75" spans="1:15">
      <c r="A41" s="458" t="s">
        <v>614</v>
      </c>
      <c r="B41" s="93"/>
      <c r="C41" s="93" t="s">
        <v>615</v>
      </c>
      <c r="D41" s="93" t="s">
        <v>616</v>
      </c>
      <c r="E41" s="94" t="s">
        <v>598</v>
      </c>
      <c r="F41" s="95"/>
      <c r="G41" s="96"/>
      <c r="H41" s="96"/>
      <c r="I41" s="96"/>
      <c r="J41" s="96"/>
      <c r="K41" s="107">
        <f t="shared" si="0"/>
        <v>0</v>
      </c>
      <c r="L41" s="107">
        <f t="shared" si="1"/>
        <v>0</v>
      </c>
      <c r="M41" s="107">
        <f t="shared" si="2"/>
        <v>0</v>
      </c>
      <c r="N41" s="107">
        <f t="shared" si="3"/>
        <v>0</v>
      </c>
      <c r="O41" s="106"/>
    </row>
    <row r="42" ht="48.75" spans="1:15">
      <c r="A42" s="458" t="s">
        <v>617</v>
      </c>
      <c r="B42" s="93"/>
      <c r="C42" s="93" t="s">
        <v>618</v>
      </c>
      <c r="D42" s="93" t="s">
        <v>619</v>
      </c>
      <c r="E42" s="94" t="s">
        <v>598</v>
      </c>
      <c r="F42" s="95"/>
      <c r="G42" s="96"/>
      <c r="H42" s="96"/>
      <c r="I42" s="96"/>
      <c r="J42" s="96"/>
      <c r="K42" s="107">
        <f t="shared" si="0"/>
        <v>0</v>
      </c>
      <c r="L42" s="107">
        <f t="shared" si="1"/>
        <v>0</v>
      </c>
      <c r="M42" s="107">
        <f t="shared" si="2"/>
        <v>0</v>
      </c>
      <c r="N42" s="107">
        <f t="shared" si="3"/>
        <v>0</v>
      </c>
      <c r="O42" s="108"/>
    </row>
    <row r="43" ht="48.75" spans="1:15">
      <c r="A43" s="458" t="s">
        <v>620</v>
      </c>
      <c r="B43" s="93"/>
      <c r="C43" s="93" t="s">
        <v>621</v>
      </c>
      <c r="D43" s="93" t="s">
        <v>622</v>
      </c>
      <c r="E43" s="94" t="s">
        <v>598</v>
      </c>
      <c r="F43" s="95"/>
      <c r="G43" s="96"/>
      <c r="H43" s="96"/>
      <c r="I43" s="96"/>
      <c r="J43" s="96"/>
      <c r="K43" s="107">
        <f t="shared" si="0"/>
        <v>0</v>
      </c>
      <c r="L43" s="107">
        <f t="shared" si="1"/>
        <v>0</v>
      </c>
      <c r="M43" s="107">
        <f t="shared" si="2"/>
        <v>0</v>
      </c>
      <c r="N43" s="107">
        <f t="shared" si="3"/>
        <v>0</v>
      </c>
      <c r="O43" s="108"/>
    </row>
    <row r="44" ht="48.75" spans="1:15">
      <c r="A44" s="459" t="s">
        <v>623</v>
      </c>
      <c r="B44" s="97"/>
      <c r="C44" s="97" t="s">
        <v>624</v>
      </c>
      <c r="D44" s="97" t="s">
        <v>625</v>
      </c>
      <c r="E44" s="98" t="s">
        <v>182</v>
      </c>
      <c r="F44" s="95"/>
      <c r="G44" s="96"/>
      <c r="H44" s="96"/>
      <c r="I44" s="96"/>
      <c r="J44" s="96"/>
      <c r="K44" s="107">
        <f t="shared" si="0"/>
        <v>0</v>
      </c>
      <c r="L44" s="107">
        <f t="shared" si="1"/>
        <v>0</v>
      </c>
      <c r="M44" s="107">
        <f t="shared" si="2"/>
        <v>0</v>
      </c>
      <c r="N44" s="107">
        <f t="shared" si="3"/>
        <v>0</v>
      </c>
      <c r="O44" s="108"/>
    </row>
    <row r="45" s="72" customFormat="1" ht="48.75" spans="1:15">
      <c r="A45" s="458" t="s">
        <v>626</v>
      </c>
      <c r="B45" s="93"/>
      <c r="C45" s="93" t="s">
        <v>627</v>
      </c>
      <c r="D45" s="93" t="s">
        <v>628</v>
      </c>
      <c r="E45" s="94" t="s">
        <v>598</v>
      </c>
      <c r="F45" s="95"/>
      <c r="G45" s="96"/>
      <c r="H45" s="96"/>
      <c r="I45" s="96"/>
      <c r="J45" s="96"/>
      <c r="K45" s="107">
        <f t="shared" si="0"/>
        <v>0</v>
      </c>
      <c r="L45" s="107">
        <f t="shared" si="1"/>
        <v>0</v>
      </c>
      <c r="M45" s="107">
        <f t="shared" si="2"/>
        <v>0</v>
      </c>
      <c r="N45" s="107">
        <f t="shared" si="3"/>
        <v>0</v>
      </c>
      <c r="O45" s="106"/>
    </row>
    <row r="46" ht="60.75" spans="1:15">
      <c r="A46" s="458" t="s">
        <v>629</v>
      </c>
      <c r="B46" s="93"/>
      <c r="C46" s="93" t="s">
        <v>630</v>
      </c>
      <c r="D46" s="93" t="s">
        <v>631</v>
      </c>
      <c r="E46" s="94" t="s">
        <v>598</v>
      </c>
      <c r="F46" s="95"/>
      <c r="G46" s="96"/>
      <c r="H46" s="96"/>
      <c r="I46" s="96"/>
      <c r="J46" s="96"/>
      <c r="K46" s="107">
        <f t="shared" si="0"/>
        <v>0</v>
      </c>
      <c r="L46" s="107">
        <f t="shared" si="1"/>
        <v>0</v>
      </c>
      <c r="M46" s="107">
        <f t="shared" si="2"/>
        <v>0</v>
      </c>
      <c r="N46" s="107">
        <f t="shared" si="3"/>
        <v>0</v>
      </c>
      <c r="O46" s="108"/>
    </row>
    <row r="47" ht="48.75" spans="1:15">
      <c r="A47" s="458" t="s">
        <v>632</v>
      </c>
      <c r="B47" s="93"/>
      <c r="C47" s="93" t="s">
        <v>633</v>
      </c>
      <c r="D47" s="93" t="s">
        <v>634</v>
      </c>
      <c r="E47" s="94" t="s">
        <v>598</v>
      </c>
      <c r="F47" s="95"/>
      <c r="G47" s="96"/>
      <c r="H47" s="96"/>
      <c r="I47" s="96"/>
      <c r="J47" s="96"/>
      <c r="K47" s="107">
        <f t="shared" si="0"/>
        <v>0</v>
      </c>
      <c r="L47" s="107">
        <f t="shared" si="1"/>
        <v>0</v>
      </c>
      <c r="M47" s="107">
        <f t="shared" si="2"/>
        <v>0</v>
      </c>
      <c r="N47" s="107">
        <f t="shared" si="3"/>
        <v>0</v>
      </c>
      <c r="O47" s="108"/>
    </row>
    <row r="48" ht="48.75" spans="1:15">
      <c r="A48" s="458" t="s">
        <v>635</v>
      </c>
      <c r="B48" s="93"/>
      <c r="C48" s="93" t="s">
        <v>633</v>
      </c>
      <c r="D48" s="93" t="s">
        <v>636</v>
      </c>
      <c r="E48" s="94" t="s">
        <v>598</v>
      </c>
      <c r="F48" s="95"/>
      <c r="G48" s="96"/>
      <c r="H48" s="96"/>
      <c r="I48" s="96"/>
      <c r="J48" s="96"/>
      <c r="K48" s="107">
        <f t="shared" si="0"/>
        <v>0</v>
      </c>
      <c r="L48" s="107">
        <f t="shared" si="1"/>
        <v>0</v>
      </c>
      <c r="M48" s="107">
        <f t="shared" si="2"/>
        <v>0</v>
      </c>
      <c r="N48" s="107">
        <f t="shared" si="3"/>
        <v>0</v>
      </c>
      <c r="O48" s="108"/>
    </row>
    <row r="49" ht="48.75" spans="1:15">
      <c r="A49" s="458" t="s">
        <v>637</v>
      </c>
      <c r="B49" s="93"/>
      <c r="C49" s="93" t="s">
        <v>633</v>
      </c>
      <c r="D49" s="93" t="s">
        <v>638</v>
      </c>
      <c r="E49" s="94" t="s">
        <v>598</v>
      </c>
      <c r="F49" s="95"/>
      <c r="G49" s="96"/>
      <c r="H49" s="96"/>
      <c r="I49" s="96"/>
      <c r="J49" s="96"/>
      <c r="K49" s="107">
        <f t="shared" si="0"/>
        <v>0</v>
      </c>
      <c r="L49" s="107">
        <f t="shared" si="1"/>
        <v>0</v>
      </c>
      <c r="M49" s="107">
        <f t="shared" si="2"/>
        <v>0</v>
      </c>
      <c r="N49" s="107">
        <f t="shared" si="3"/>
        <v>0</v>
      </c>
      <c r="O49" s="108"/>
    </row>
    <row r="50" ht="36.75" spans="1:15">
      <c r="A50" s="93" t="s">
        <v>641</v>
      </c>
      <c r="B50" s="93"/>
      <c r="C50" s="93" t="s">
        <v>642</v>
      </c>
      <c r="D50" s="93" t="s">
        <v>643</v>
      </c>
      <c r="E50" s="94" t="s">
        <v>182</v>
      </c>
      <c r="F50" s="95"/>
      <c r="G50" s="96"/>
      <c r="H50" s="96"/>
      <c r="I50" s="96"/>
      <c r="J50" s="96"/>
      <c r="K50" s="107">
        <f t="shared" si="0"/>
        <v>0</v>
      </c>
      <c r="L50" s="107">
        <f t="shared" si="1"/>
        <v>0</v>
      </c>
      <c r="M50" s="107">
        <f t="shared" si="2"/>
        <v>0</v>
      </c>
      <c r="N50" s="107">
        <f t="shared" si="3"/>
        <v>0</v>
      </c>
      <c r="O50" s="108"/>
    </row>
    <row r="51" ht="36.75" spans="1:15">
      <c r="A51" s="97" t="s">
        <v>644</v>
      </c>
      <c r="B51" s="97"/>
      <c r="C51" s="97" t="s">
        <v>645</v>
      </c>
      <c r="D51" s="97" t="s">
        <v>646</v>
      </c>
      <c r="E51" s="98" t="s">
        <v>543</v>
      </c>
      <c r="F51" s="95"/>
      <c r="G51" s="96"/>
      <c r="H51" s="96"/>
      <c r="I51" s="96"/>
      <c r="J51" s="96"/>
      <c r="K51" s="107">
        <f t="shared" si="0"/>
        <v>0</v>
      </c>
      <c r="L51" s="107">
        <f t="shared" si="1"/>
        <v>0</v>
      </c>
      <c r="M51" s="107">
        <f t="shared" si="2"/>
        <v>0</v>
      </c>
      <c r="N51" s="107">
        <f t="shared" si="3"/>
        <v>0</v>
      </c>
      <c r="O51" s="108"/>
    </row>
    <row r="52" ht="60.75" spans="1:15">
      <c r="A52" s="93" t="s">
        <v>647</v>
      </c>
      <c r="B52" s="93"/>
      <c r="C52" s="93" t="s">
        <v>648</v>
      </c>
      <c r="D52" s="93" t="s">
        <v>649</v>
      </c>
      <c r="E52" s="94" t="s">
        <v>543</v>
      </c>
      <c r="F52" s="95"/>
      <c r="G52" s="96"/>
      <c r="H52" s="96"/>
      <c r="I52" s="96"/>
      <c r="J52" s="96"/>
      <c r="K52" s="107">
        <f t="shared" si="0"/>
        <v>0</v>
      </c>
      <c r="L52" s="107">
        <f t="shared" si="1"/>
        <v>0</v>
      </c>
      <c r="M52" s="107">
        <f t="shared" si="2"/>
        <v>0</v>
      </c>
      <c r="N52" s="107">
        <f t="shared" si="3"/>
        <v>0</v>
      </c>
      <c r="O52" s="108"/>
    </row>
    <row r="53" ht="60.75" spans="1:15">
      <c r="A53" s="458" t="s">
        <v>650</v>
      </c>
      <c r="B53" s="93"/>
      <c r="C53" s="93" t="s">
        <v>651</v>
      </c>
      <c r="D53" s="93" t="s">
        <v>652</v>
      </c>
      <c r="E53" s="94" t="s">
        <v>530</v>
      </c>
      <c r="F53" s="95"/>
      <c r="G53" s="96"/>
      <c r="H53" s="96"/>
      <c r="I53" s="96"/>
      <c r="J53" s="96"/>
      <c r="K53" s="107">
        <f t="shared" si="0"/>
        <v>0</v>
      </c>
      <c r="L53" s="107">
        <f t="shared" si="1"/>
        <v>0</v>
      </c>
      <c r="M53" s="107">
        <f t="shared" si="2"/>
        <v>0</v>
      </c>
      <c r="N53" s="107">
        <f t="shared" si="3"/>
        <v>0</v>
      </c>
      <c r="O53" s="108"/>
    </row>
    <row r="54" ht="60.75" spans="1:15">
      <c r="A54" s="458" t="s">
        <v>653</v>
      </c>
      <c r="B54" s="93"/>
      <c r="C54" s="93" t="s">
        <v>654</v>
      </c>
      <c r="D54" s="93" t="s">
        <v>655</v>
      </c>
      <c r="E54" s="94" t="s">
        <v>530</v>
      </c>
      <c r="F54" s="95"/>
      <c r="G54" s="96"/>
      <c r="H54" s="96"/>
      <c r="I54" s="96"/>
      <c r="J54" s="96"/>
      <c r="K54" s="107">
        <f t="shared" si="0"/>
        <v>0</v>
      </c>
      <c r="L54" s="107">
        <f t="shared" si="1"/>
        <v>0</v>
      </c>
      <c r="M54" s="107">
        <f t="shared" si="2"/>
        <v>0</v>
      </c>
      <c r="N54" s="107">
        <f t="shared" si="3"/>
        <v>0</v>
      </c>
      <c r="O54" s="108"/>
    </row>
    <row r="55" ht="24.75" spans="1:15">
      <c r="A55" s="93" t="s">
        <v>656</v>
      </c>
      <c r="B55" s="93"/>
      <c r="C55" s="93" t="s">
        <v>657</v>
      </c>
      <c r="D55" s="93" t="s">
        <v>658</v>
      </c>
      <c r="E55" s="94" t="s">
        <v>659</v>
      </c>
      <c r="F55" s="95"/>
      <c r="G55" s="96"/>
      <c r="H55" s="96"/>
      <c r="I55" s="96"/>
      <c r="J55" s="96"/>
      <c r="K55" s="107">
        <f t="shared" si="0"/>
        <v>0</v>
      </c>
      <c r="L55" s="107">
        <f t="shared" si="1"/>
        <v>0</v>
      </c>
      <c r="M55" s="107">
        <f t="shared" si="2"/>
        <v>0</v>
      </c>
      <c r="N55" s="107">
        <f t="shared" si="3"/>
        <v>0</v>
      </c>
      <c r="O55" s="108"/>
    </row>
    <row r="56" ht="48.75" spans="1:15">
      <c r="A56" s="93" t="s">
        <v>660</v>
      </c>
      <c r="B56" s="93"/>
      <c r="C56" s="93" t="s">
        <v>661</v>
      </c>
      <c r="D56" s="93" t="s">
        <v>662</v>
      </c>
      <c r="E56" s="94" t="s">
        <v>543</v>
      </c>
      <c r="F56" s="95"/>
      <c r="G56" s="96"/>
      <c r="H56" s="96"/>
      <c r="I56" s="96"/>
      <c r="J56" s="96"/>
      <c r="K56" s="107">
        <f t="shared" si="0"/>
        <v>0</v>
      </c>
      <c r="L56" s="107">
        <f t="shared" si="1"/>
        <v>0</v>
      </c>
      <c r="M56" s="107">
        <f t="shared" si="2"/>
        <v>0</v>
      </c>
      <c r="N56" s="107">
        <f t="shared" si="3"/>
        <v>0</v>
      </c>
      <c r="O56" s="108"/>
    </row>
    <row r="57" ht="36.75" spans="1:15">
      <c r="A57" s="458" t="s">
        <v>663</v>
      </c>
      <c r="B57" s="93"/>
      <c r="C57" s="93" t="s">
        <v>664</v>
      </c>
      <c r="D57" s="93" t="s">
        <v>665</v>
      </c>
      <c r="E57" s="94" t="s">
        <v>182</v>
      </c>
      <c r="F57" s="95"/>
      <c r="G57" s="96"/>
      <c r="H57" s="96"/>
      <c r="I57" s="96"/>
      <c r="J57" s="96"/>
      <c r="K57" s="107">
        <f t="shared" si="0"/>
        <v>0</v>
      </c>
      <c r="L57" s="107">
        <f t="shared" si="1"/>
        <v>0</v>
      </c>
      <c r="M57" s="107">
        <f t="shared" si="2"/>
        <v>0</v>
      </c>
      <c r="N57" s="107">
        <f t="shared" si="3"/>
        <v>0</v>
      </c>
      <c r="O57" s="108"/>
    </row>
    <row r="58" ht="36.75" spans="1:15">
      <c r="A58" s="458" t="s">
        <v>666</v>
      </c>
      <c r="B58" s="93"/>
      <c r="C58" s="93" t="s">
        <v>667</v>
      </c>
      <c r="D58" s="93" t="s">
        <v>668</v>
      </c>
      <c r="E58" s="94" t="s">
        <v>182</v>
      </c>
      <c r="F58" s="95"/>
      <c r="G58" s="96"/>
      <c r="H58" s="96"/>
      <c r="I58" s="96"/>
      <c r="J58" s="96"/>
      <c r="K58" s="107">
        <f t="shared" si="0"/>
        <v>0</v>
      </c>
      <c r="L58" s="107">
        <f t="shared" si="1"/>
        <v>0</v>
      </c>
      <c r="M58" s="107">
        <f t="shared" si="2"/>
        <v>0</v>
      </c>
      <c r="N58" s="107">
        <f t="shared" si="3"/>
        <v>0</v>
      </c>
      <c r="O58" s="108"/>
    </row>
    <row r="59" ht="36.75" spans="1:15">
      <c r="A59" s="458" t="s">
        <v>669</v>
      </c>
      <c r="B59" s="93"/>
      <c r="C59" s="93" t="s">
        <v>670</v>
      </c>
      <c r="D59" s="93" t="s">
        <v>671</v>
      </c>
      <c r="E59" s="94" t="s">
        <v>182</v>
      </c>
      <c r="F59" s="95"/>
      <c r="G59" s="96"/>
      <c r="H59" s="96"/>
      <c r="I59" s="96"/>
      <c r="J59" s="96"/>
      <c r="K59" s="107">
        <f t="shared" ref="K59:K93" si="4">SUM(G59:J59)*$K$5</f>
        <v>0</v>
      </c>
      <c r="L59" s="107">
        <f t="shared" ref="L59:L93" si="5">SUM(G59:J59)*$L$5</f>
        <v>0</v>
      </c>
      <c r="M59" s="107">
        <f t="shared" ref="M59:M93" si="6">SUM(G59)*$M$5</f>
        <v>0</v>
      </c>
      <c r="N59" s="107">
        <f t="shared" ref="N59:N93" si="7">SUM(G59:M59)*$N$5</f>
        <v>0</v>
      </c>
      <c r="O59" s="108"/>
    </row>
    <row r="60" ht="12" spans="1:15">
      <c r="A60" s="99" t="s">
        <v>9</v>
      </c>
      <c r="B60" s="90"/>
      <c r="C60" s="91" t="s">
        <v>672</v>
      </c>
      <c r="D60" s="91"/>
      <c r="E60" s="90"/>
      <c r="F60" s="90"/>
      <c r="G60" s="92"/>
      <c r="H60" s="92"/>
      <c r="I60" s="92"/>
      <c r="J60" s="92"/>
      <c r="K60" s="90">
        <f t="shared" si="4"/>
        <v>0</v>
      </c>
      <c r="L60" s="90">
        <f t="shared" si="5"/>
        <v>0</v>
      </c>
      <c r="M60" s="90">
        <f t="shared" si="6"/>
        <v>0</v>
      </c>
      <c r="N60" s="90">
        <f t="shared" si="7"/>
        <v>0</v>
      </c>
      <c r="O60" s="90"/>
    </row>
    <row r="61" ht="60.75" spans="1:15">
      <c r="A61" s="93" t="s">
        <v>574</v>
      </c>
      <c r="B61" s="93"/>
      <c r="C61" s="93" t="s">
        <v>575</v>
      </c>
      <c r="D61" s="93" t="s">
        <v>576</v>
      </c>
      <c r="E61" s="94" t="s">
        <v>182</v>
      </c>
      <c r="F61" s="95"/>
      <c r="G61" s="96"/>
      <c r="H61" s="96"/>
      <c r="I61" s="96"/>
      <c r="J61" s="96"/>
      <c r="K61" s="107">
        <f t="shared" si="4"/>
        <v>0</v>
      </c>
      <c r="L61" s="107">
        <f t="shared" si="5"/>
        <v>0</v>
      </c>
      <c r="M61" s="107">
        <f t="shared" si="6"/>
        <v>0</v>
      </c>
      <c r="N61" s="107">
        <f t="shared" si="7"/>
        <v>0</v>
      </c>
      <c r="O61" s="108"/>
    </row>
    <row r="62" ht="60.75" spans="1:15">
      <c r="A62" s="93" t="s">
        <v>579</v>
      </c>
      <c r="B62" s="93"/>
      <c r="C62" s="93" t="s">
        <v>575</v>
      </c>
      <c r="D62" s="93" t="s">
        <v>673</v>
      </c>
      <c r="E62" s="94" t="s">
        <v>182</v>
      </c>
      <c r="F62" s="95"/>
      <c r="G62" s="96"/>
      <c r="H62" s="96"/>
      <c r="I62" s="96"/>
      <c r="J62" s="96"/>
      <c r="K62" s="107">
        <f t="shared" si="4"/>
        <v>0</v>
      </c>
      <c r="L62" s="107">
        <f t="shared" si="5"/>
        <v>0</v>
      </c>
      <c r="M62" s="107">
        <f t="shared" si="6"/>
        <v>0</v>
      </c>
      <c r="N62" s="107">
        <f t="shared" si="7"/>
        <v>0</v>
      </c>
      <c r="O62" s="108"/>
    </row>
    <row r="63" ht="60.75" spans="1:15">
      <c r="A63" s="458" t="s">
        <v>579</v>
      </c>
      <c r="B63" s="93"/>
      <c r="C63" s="93" t="s">
        <v>575</v>
      </c>
      <c r="D63" s="93" t="s">
        <v>674</v>
      </c>
      <c r="E63" s="94" t="s">
        <v>182</v>
      </c>
      <c r="F63" s="95"/>
      <c r="G63" s="96"/>
      <c r="H63" s="96"/>
      <c r="I63" s="96"/>
      <c r="J63" s="96"/>
      <c r="K63" s="107">
        <f t="shared" si="4"/>
        <v>0</v>
      </c>
      <c r="L63" s="107">
        <f t="shared" si="5"/>
        <v>0</v>
      </c>
      <c r="M63" s="107">
        <f t="shared" si="6"/>
        <v>0</v>
      </c>
      <c r="N63" s="107">
        <f t="shared" si="7"/>
        <v>0</v>
      </c>
      <c r="O63" s="108"/>
    </row>
    <row r="64" ht="36.75" spans="1:15">
      <c r="A64" s="97" t="s">
        <v>590</v>
      </c>
      <c r="B64" s="97"/>
      <c r="C64" s="97" t="s">
        <v>675</v>
      </c>
      <c r="D64" s="97" t="s">
        <v>676</v>
      </c>
      <c r="E64" s="98" t="s">
        <v>182</v>
      </c>
      <c r="F64" s="95"/>
      <c r="G64" s="96"/>
      <c r="H64" s="96"/>
      <c r="I64" s="96"/>
      <c r="J64" s="96"/>
      <c r="K64" s="107">
        <f t="shared" si="4"/>
        <v>0</v>
      </c>
      <c r="L64" s="107">
        <f t="shared" si="5"/>
        <v>0</v>
      </c>
      <c r="M64" s="107">
        <f t="shared" si="6"/>
        <v>0</v>
      </c>
      <c r="N64" s="107">
        <f t="shared" si="7"/>
        <v>0</v>
      </c>
      <c r="O64" s="108"/>
    </row>
    <row r="65" ht="36.75" spans="1:15">
      <c r="A65" s="458" t="s">
        <v>593</v>
      </c>
      <c r="B65" s="93"/>
      <c r="C65" s="93" t="s">
        <v>677</v>
      </c>
      <c r="D65" s="93" t="s">
        <v>678</v>
      </c>
      <c r="E65" s="94" t="s">
        <v>182</v>
      </c>
      <c r="F65" s="95"/>
      <c r="G65" s="96"/>
      <c r="H65" s="96"/>
      <c r="I65" s="96"/>
      <c r="J65" s="96"/>
      <c r="K65" s="107">
        <f t="shared" si="4"/>
        <v>0</v>
      </c>
      <c r="L65" s="107">
        <f t="shared" si="5"/>
        <v>0</v>
      </c>
      <c r="M65" s="107">
        <f t="shared" si="6"/>
        <v>0</v>
      </c>
      <c r="N65" s="107">
        <f t="shared" si="7"/>
        <v>0</v>
      </c>
      <c r="O65" s="108"/>
    </row>
    <row r="66" ht="36.75" spans="1:15">
      <c r="A66" s="93" t="s">
        <v>679</v>
      </c>
      <c r="B66" s="93"/>
      <c r="C66" s="93" t="s">
        <v>680</v>
      </c>
      <c r="D66" s="93" t="s">
        <v>681</v>
      </c>
      <c r="E66" s="94" t="s">
        <v>182</v>
      </c>
      <c r="F66" s="95"/>
      <c r="G66" s="96"/>
      <c r="H66" s="96"/>
      <c r="I66" s="96"/>
      <c r="J66" s="96"/>
      <c r="K66" s="107">
        <f t="shared" si="4"/>
        <v>0</v>
      </c>
      <c r="L66" s="107">
        <f t="shared" si="5"/>
        <v>0</v>
      </c>
      <c r="M66" s="107">
        <f t="shared" si="6"/>
        <v>0</v>
      </c>
      <c r="N66" s="107">
        <f t="shared" si="7"/>
        <v>0</v>
      </c>
      <c r="O66" s="108"/>
    </row>
    <row r="67" ht="36.75" spans="1:15">
      <c r="A67" s="458" t="s">
        <v>682</v>
      </c>
      <c r="B67" s="93"/>
      <c r="C67" s="93" t="s">
        <v>683</v>
      </c>
      <c r="D67" s="93" t="s">
        <v>684</v>
      </c>
      <c r="E67" s="94" t="s">
        <v>182</v>
      </c>
      <c r="F67" s="95"/>
      <c r="G67" s="96"/>
      <c r="H67" s="96"/>
      <c r="I67" s="96"/>
      <c r="J67" s="96"/>
      <c r="K67" s="107">
        <f t="shared" si="4"/>
        <v>0</v>
      </c>
      <c r="L67" s="107">
        <f t="shared" si="5"/>
        <v>0</v>
      </c>
      <c r="M67" s="107">
        <f t="shared" si="6"/>
        <v>0</v>
      </c>
      <c r="N67" s="107">
        <f t="shared" si="7"/>
        <v>0</v>
      </c>
      <c r="O67" s="108"/>
    </row>
    <row r="68" ht="36.75" spans="1:15">
      <c r="A68" s="458" t="s">
        <v>685</v>
      </c>
      <c r="B68" s="93"/>
      <c r="C68" s="93" t="s">
        <v>686</v>
      </c>
      <c r="D68" s="93" t="s">
        <v>687</v>
      </c>
      <c r="E68" s="94" t="s">
        <v>182</v>
      </c>
      <c r="F68" s="95"/>
      <c r="G68" s="96"/>
      <c r="H68" s="96"/>
      <c r="I68" s="96"/>
      <c r="J68" s="96"/>
      <c r="K68" s="107">
        <f t="shared" si="4"/>
        <v>0</v>
      </c>
      <c r="L68" s="107">
        <f t="shared" si="5"/>
        <v>0</v>
      </c>
      <c r="M68" s="107">
        <f t="shared" si="6"/>
        <v>0</v>
      </c>
      <c r="N68" s="107">
        <f t="shared" si="7"/>
        <v>0</v>
      </c>
      <c r="O68" s="108"/>
    </row>
    <row r="69" ht="96.75" spans="1:15">
      <c r="A69" s="97" t="s">
        <v>688</v>
      </c>
      <c r="B69" s="97"/>
      <c r="C69" s="97" t="s">
        <v>689</v>
      </c>
      <c r="D69" s="97" t="s">
        <v>690</v>
      </c>
      <c r="E69" s="98" t="s">
        <v>182</v>
      </c>
      <c r="F69" s="95"/>
      <c r="G69" s="96"/>
      <c r="H69" s="96"/>
      <c r="I69" s="96"/>
      <c r="J69" s="96"/>
      <c r="K69" s="107">
        <f t="shared" si="4"/>
        <v>0</v>
      </c>
      <c r="L69" s="107">
        <f t="shared" si="5"/>
        <v>0</v>
      </c>
      <c r="M69" s="107">
        <f t="shared" si="6"/>
        <v>0</v>
      </c>
      <c r="N69" s="107">
        <f t="shared" si="7"/>
        <v>0</v>
      </c>
      <c r="O69" s="108"/>
    </row>
    <row r="70" s="72" customFormat="1" ht="96.75" spans="1:15">
      <c r="A70" s="93" t="s">
        <v>691</v>
      </c>
      <c r="B70" s="93"/>
      <c r="C70" s="93" t="s">
        <v>689</v>
      </c>
      <c r="D70" s="93" t="s">
        <v>692</v>
      </c>
      <c r="E70" s="94" t="s">
        <v>182</v>
      </c>
      <c r="F70" s="109"/>
      <c r="G70" s="96"/>
      <c r="H70" s="96"/>
      <c r="I70" s="96"/>
      <c r="J70" s="96"/>
      <c r="K70" s="107">
        <f t="shared" si="4"/>
        <v>0</v>
      </c>
      <c r="L70" s="107">
        <f t="shared" si="5"/>
        <v>0</v>
      </c>
      <c r="M70" s="107">
        <f t="shared" si="6"/>
        <v>0</v>
      </c>
      <c r="N70" s="107">
        <f t="shared" si="7"/>
        <v>0</v>
      </c>
      <c r="O70" s="106"/>
    </row>
    <row r="71" ht="96.75" spans="1:15">
      <c r="A71" s="97" t="s">
        <v>693</v>
      </c>
      <c r="B71" s="97"/>
      <c r="C71" s="97" t="s">
        <v>689</v>
      </c>
      <c r="D71" s="97" t="s">
        <v>694</v>
      </c>
      <c r="E71" s="98" t="s">
        <v>182</v>
      </c>
      <c r="F71" s="95"/>
      <c r="G71" s="96"/>
      <c r="H71" s="96"/>
      <c r="I71" s="96"/>
      <c r="J71" s="96"/>
      <c r="K71" s="107">
        <f t="shared" si="4"/>
        <v>0</v>
      </c>
      <c r="L71" s="107">
        <f t="shared" si="5"/>
        <v>0</v>
      </c>
      <c r="M71" s="107">
        <f t="shared" si="6"/>
        <v>0</v>
      </c>
      <c r="N71" s="107">
        <f t="shared" si="7"/>
        <v>0</v>
      </c>
      <c r="O71" s="108"/>
    </row>
    <row r="72" ht="96.75" spans="1:15">
      <c r="A72" s="93" t="s">
        <v>695</v>
      </c>
      <c r="B72" s="93"/>
      <c r="C72" s="93" t="s">
        <v>689</v>
      </c>
      <c r="D72" s="93" t="s">
        <v>696</v>
      </c>
      <c r="E72" s="94" t="s">
        <v>182</v>
      </c>
      <c r="F72" s="95"/>
      <c r="G72" s="96"/>
      <c r="H72" s="96"/>
      <c r="I72" s="96"/>
      <c r="J72" s="96"/>
      <c r="K72" s="107">
        <f t="shared" si="4"/>
        <v>0</v>
      </c>
      <c r="L72" s="107">
        <f t="shared" si="5"/>
        <v>0</v>
      </c>
      <c r="M72" s="107">
        <f t="shared" si="6"/>
        <v>0</v>
      </c>
      <c r="N72" s="107">
        <f t="shared" si="7"/>
        <v>0</v>
      </c>
      <c r="O72" s="108"/>
    </row>
    <row r="73" ht="96.75" spans="1:15">
      <c r="A73" s="97" t="s">
        <v>697</v>
      </c>
      <c r="B73" s="97"/>
      <c r="C73" s="97" t="s">
        <v>689</v>
      </c>
      <c r="D73" s="97" t="s">
        <v>698</v>
      </c>
      <c r="E73" s="98" t="s">
        <v>182</v>
      </c>
      <c r="F73" s="95"/>
      <c r="G73" s="96"/>
      <c r="H73" s="96"/>
      <c r="I73" s="96"/>
      <c r="J73" s="96"/>
      <c r="K73" s="107">
        <f t="shared" si="4"/>
        <v>0</v>
      </c>
      <c r="L73" s="107">
        <f t="shared" si="5"/>
        <v>0</v>
      </c>
      <c r="M73" s="107">
        <f t="shared" si="6"/>
        <v>0</v>
      </c>
      <c r="N73" s="107">
        <f t="shared" si="7"/>
        <v>0</v>
      </c>
      <c r="O73" s="108"/>
    </row>
    <row r="74" ht="96.75" spans="1:15">
      <c r="A74" s="93" t="s">
        <v>699</v>
      </c>
      <c r="B74" s="93"/>
      <c r="C74" s="93" t="s">
        <v>689</v>
      </c>
      <c r="D74" s="93" t="s">
        <v>700</v>
      </c>
      <c r="E74" s="94" t="s">
        <v>182</v>
      </c>
      <c r="F74" s="95"/>
      <c r="G74" s="96"/>
      <c r="H74" s="96"/>
      <c r="I74" s="96"/>
      <c r="J74" s="96"/>
      <c r="K74" s="107">
        <f t="shared" si="4"/>
        <v>0</v>
      </c>
      <c r="L74" s="107">
        <f t="shared" si="5"/>
        <v>0</v>
      </c>
      <c r="M74" s="107">
        <f t="shared" si="6"/>
        <v>0</v>
      </c>
      <c r="N74" s="107">
        <f t="shared" si="7"/>
        <v>0</v>
      </c>
      <c r="O74" s="108"/>
    </row>
    <row r="75" ht="96.75" spans="1:15">
      <c r="A75" s="97" t="s">
        <v>701</v>
      </c>
      <c r="B75" s="97"/>
      <c r="C75" s="97" t="s">
        <v>689</v>
      </c>
      <c r="D75" s="97" t="s">
        <v>702</v>
      </c>
      <c r="E75" s="98" t="s">
        <v>182</v>
      </c>
      <c r="F75" s="95"/>
      <c r="G75" s="96"/>
      <c r="H75" s="96"/>
      <c r="I75" s="96"/>
      <c r="J75" s="96"/>
      <c r="K75" s="107">
        <f t="shared" si="4"/>
        <v>0</v>
      </c>
      <c r="L75" s="107">
        <f t="shared" si="5"/>
        <v>0</v>
      </c>
      <c r="M75" s="107">
        <f t="shared" si="6"/>
        <v>0</v>
      </c>
      <c r="N75" s="107">
        <f t="shared" si="7"/>
        <v>0</v>
      </c>
      <c r="O75" s="108"/>
    </row>
    <row r="76" ht="96.75" spans="1:15">
      <c r="A76" s="93" t="s">
        <v>703</v>
      </c>
      <c r="B76" s="93"/>
      <c r="C76" s="93" t="s">
        <v>689</v>
      </c>
      <c r="D76" s="93" t="s">
        <v>704</v>
      </c>
      <c r="E76" s="94" t="s">
        <v>182</v>
      </c>
      <c r="F76" s="95"/>
      <c r="G76" s="96"/>
      <c r="H76" s="96"/>
      <c r="I76" s="96"/>
      <c r="J76" s="96"/>
      <c r="K76" s="107">
        <f t="shared" si="4"/>
        <v>0</v>
      </c>
      <c r="L76" s="107">
        <f t="shared" si="5"/>
        <v>0</v>
      </c>
      <c r="M76" s="107">
        <f t="shared" si="6"/>
        <v>0</v>
      </c>
      <c r="N76" s="107">
        <f t="shared" si="7"/>
        <v>0</v>
      </c>
      <c r="O76" s="108"/>
    </row>
    <row r="77" ht="36.75" spans="1:15">
      <c r="A77" s="93" t="s">
        <v>705</v>
      </c>
      <c r="B77" s="93"/>
      <c r="C77" s="93" t="s">
        <v>706</v>
      </c>
      <c r="D77" s="93" t="s">
        <v>707</v>
      </c>
      <c r="E77" s="94" t="s">
        <v>543</v>
      </c>
      <c r="F77" s="95"/>
      <c r="G77" s="96"/>
      <c r="H77" s="96"/>
      <c r="I77" s="96"/>
      <c r="J77" s="96"/>
      <c r="K77" s="107">
        <f t="shared" si="4"/>
        <v>0</v>
      </c>
      <c r="L77" s="107">
        <f t="shared" si="5"/>
        <v>0</v>
      </c>
      <c r="M77" s="107">
        <f t="shared" si="6"/>
        <v>0</v>
      </c>
      <c r="N77" s="107">
        <f t="shared" si="7"/>
        <v>0</v>
      </c>
      <c r="O77" s="108"/>
    </row>
    <row r="78" ht="96.75" spans="1:15">
      <c r="A78" s="93" t="s">
        <v>708</v>
      </c>
      <c r="B78" s="93"/>
      <c r="C78" s="93" t="s">
        <v>709</v>
      </c>
      <c r="D78" s="93" t="s">
        <v>710</v>
      </c>
      <c r="E78" s="94" t="s">
        <v>543</v>
      </c>
      <c r="F78" s="95"/>
      <c r="G78" s="96"/>
      <c r="H78" s="96"/>
      <c r="I78" s="96"/>
      <c r="J78" s="96"/>
      <c r="K78" s="107">
        <f t="shared" si="4"/>
        <v>0</v>
      </c>
      <c r="L78" s="107">
        <f t="shared" si="5"/>
        <v>0</v>
      </c>
      <c r="M78" s="107">
        <f t="shared" si="6"/>
        <v>0</v>
      </c>
      <c r="N78" s="107">
        <f t="shared" si="7"/>
        <v>0</v>
      </c>
      <c r="O78" s="108"/>
    </row>
    <row r="79" ht="108.75" spans="1:15">
      <c r="A79" s="97" t="s">
        <v>711</v>
      </c>
      <c r="B79" s="97"/>
      <c r="C79" s="97" t="s">
        <v>712</v>
      </c>
      <c r="D79" s="97" t="s">
        <v>713</v>
      </c>
      <c r="E79" s="98" t="s">
        <v>598</v>
      </c>
      <c r="F79" s="95"/>
      <c r="G79" s="96"/>
      <c r="H79" s="96"/>
      <c r="I79" s="96"/>
      <c r="J79" s="96"/>
      <c r="K79" s="107">
        <f t="shared" si="4"/>
        <v>0</v>
      </c>
      <c r="L79" s="107">
        <f t="shared" si="5"/>
        <v>0</v>
      </c>
      <c r="M79" s="107">
        <f t="shared" si="6"/>
        <v>0</v>
      </c>
      <c r="N79" s="107">
        <f t="shared" si="7"/>
        <v>0</v>
      </c>
      <c r="O79" s="108"/>
    </row>
    <row r="80" ht="72.75" spans="1:15">
      <c r="A80" s="93" t="s">
        <v>714</v>
      </c>
      <c r="B80" s="93"/>
      <c r="C80" s="93" t="s">
        <v>715</v>
      </c>
      <c r="D80" s="93" t="s">
        <v>716</v>
      </c>
      <c r="E80" s="94" t="s">
        <v>151</v>
      </c>
      <c r="F80" s="95"/>
      <c r="G80" s="96"/>
      <c r="H80" s="96"/>
      <c r="I80" s="96"/>
      <c r="J80" s="96"/>
      <c r="K80" s="107">
        <f t="shared" si="4"/>
        <v>0</v>
      </c>
      <c r="L80" s="107">
        <f t="shared" si="5"/>
        <v>0</v>
      </c>
      <c r="M80" s="107">
        <f t="shared" si="6"/>
        <v>0</v>
      </c>
      <c r="N80" s="107">
        <f t="shared" si="7"/>
        <v>0</v>
      </c>
      <c r="O80" s="108"/>
    </row>
    <row r="81" ht="24.75" spans="1:15">
      <c r="A81" s="458" t="s">
        <v>717</v>
      </c>
      <c r="B81" s="93"/>
      <c r="C81" s="93" t="s">
        <v>718</v>
      </c>
      <c r="D81" s="93" t="s">
        <v>719</v>
      </c>
      <c r="E81" s="94" t="s">
        <v>543</v>
      </c>
      <c r="F81" s="95"/>
      <c r="G81" s="96"/>
      <c r="H81" s="96"/>
      <c r="I81" s="96"/>
      <c r="J81" s="96"/>
      <c r="K81" s="107">
        <f t="shared" si="4"/>
        <v>0</v>
      </c>
      <c r="L81" s="107">
        <f t="shared" si="5"/>
        <v>0</v>
      </c>
      <c r="M81" s="107">
        <f t="shared" si="6"/>
        <v>0</v>
      </c>
      <c r="N81" s="107">
        <f t="shared" si="7"/>
        <v>0</v>
      </c>
      <c r="O81" s="108"/>
    </row>
    <row r="82" ht="24.75" spans="1:15">
      <c r="A82" s="93" t="s">
        <v>720</v>
      </c>
      <c r="B82" s="93"/>
      <c r="C82" s="93" t="s">
        <v>721</v>
      </c>
      <c r="D82" s="93" t="s">
        <v>722</v>
      </c>
      <c r="E82" s="94" t="s">
        <v>723</v>
      </c>
      <c r="F82" s="95"/>
      <c r="G82" s="96"/>
      <c r="H82" s="96"/>
      <c r="I82" s="96"/>
      <c r="J82" s="96"/>
      <c r="K82" s="107">
        <f t="shared" si="4"/>
        <v>0</v>
      </c>
      <c r="L82" s="107">
        <f t="shared" si="5"/>
        <v>0</v>
      </c>
      <c r="M82" s="107">
        <f t="shared" si="6"/>
        <v>0</v>
      </c>
      <c r="N82" s="107">
        <f t="shared" si="7"/>
        <v>0</v>
      </c>
      <c r="O82" s="108"/>
    </row>
    <row r="83" ht="24.75" spans="1:15">
      <c r="A83" s="93" t="s">
        <v>724</v>
      </c>
      <c r="B83" s="93"/>
      <c r="C83" s="93" t="s">
        <v>725</v>
      </c>
      <c r="D83" s="93" t="s">
        <v>726</v>
      </c>
      <c r="E83" s="94" t="s">
        <v>659</v>
      </c>
      <c r="F83" s="95"/>
      <c r="G83" s="96"/>
      <c r="H83" s="96"/>
      <c r="I83" s="96"/>
      <c r="J83" s="96"/>
      <c r="K83" s="107">
        <f t="shared" si="4"/>
        <v>0</v>
      </c>
      <c r="L83" s="107">
        <f t="shared" si="5"/>
        <v>0</v>
      </c>
      <c r="M83" s="107">
        <f t="shared" si="6"/>
        <v>0</v>
      </c>
      <c r="N83" s="107">
        <f t="shared" si="7"/>
        <v>0</v>
      </c>
      <c r="O83" s="108"/>
    </row>
    <row r="84" ht="36.75" spans="1:15">
      <c r="A84" s="93" t="s">
        <v>727</v>
      </c>
      <c r="B84" s="93"/>
      <c r="C84" s="93" t="s">
        <v>728</v>
      </c>
      <c r="D84" s="93" t="s">
        <v>729</v>
      </c>
      <c r="E84" s="94" t="s">
        <v>543</v>
      </c>
      <c r="F84" s="95"/>
      <c r="G84" s="96"/>
      <c r="H84" s="96"/>
      <c r="I84" s="96"/>
      <c r="J84" s="96"/>
      <c r="K84" s="107">
        <f t="shared" si="4"/>
        <v>0</v>
      </c>
      <c r="L84" s="107">
        <f t="shared" si="5"/>
        <v>0</v>
      </c>
      <c r="M84" s="107">
        <f t="shared" si="6"/>
        <v>0</v>
      </c>
      <c r="N84" s="107">
        <f t="shared" si="7"/>
        <v>0</v>
      </c>
      <c r="O84" s="108"/>
    </row>
    <row r="85" ht="36.75" spans="1:15">
      <c r="A85" s="93" t="s">
        <v>730</v>
      </c>
      <c r="B85" s="93"/>
      <c r="C85" s="93" t="s">
        <v>731</v>
      </c>
      <c r="D85" s="93" t="s">
        <v>732</v>
      </c>
      <c r="E85" s="94" t="s">
        <v>543</v>
      </c>
      <c r="F85" s="95"/>
      <c r="G85" s="96"/>
      <c r="H85" s="96"/>
      <c r="I85" s="96"/>
      <c r="J85" s="96"/>
      <c r="K85" s="107">
        <f t="shared" si="4"/>
        <v>0</v>
      </c>
      <c r="L85" s="107">
        <f t="shared" si="5"/>
        <v>0</v>
      </c>
      <c r="M85" s="107">
        <f t="shared" si="6"/>
        <v>0</v>
      </c>
      <c r="N85" s="107">
        <f t="shared" si="7"/>
        <v>0</v>
      </c>
      <c r="O85" s="108"/>
    </row>
    <row r="86" ht="24.75" spans="1:15">
      <c r="A86" s="93" t="s">
        <v>733</v>
      </c>
      <c r="B86" s="93"/>
      <c r="C86" s="93" t="s">
        <v>734</v>
      </c>
      <c r="D86" s="93" t="s">
        <v>735</v>
      </c>
      <c r="E86" s="94" t="s">
        <v>543</v>
      </c>
      <c r="F86" s="95"/>
      <c r="G86" s="96"/>
      <c r="H86" s="96"/>
      <c r="I86" s="96"/>
      <c r="J86" s="96"/>
      <c r="K86" s="107">
        <f t="shared" si="4"/>
        <v>0</v>
      </c>
      <c r="L86" s="107">
        <f t="shared" si="5"/>
        <v>0</v>
      </c>
      <c r="M86" s="107">
        <f t="shared" si="6"/>
        <v>0</v>
      </c>
      <c r="N86" s="107">
        <f t="shared" si="7"/>
        <v>0</v>
      </c>
      <c r="O86" s="108"/>
    </row>
    <row r="87" ht="24.75" spans="1:15">
      <c r="A87" s="93" t="s">
        <v>736</v>
      </c>
      <c r="B87" s="93"/>
      <c r="C87" s="93" t="s">
        <v>737</v>
      </c>
      <c r="D87" s="93" t="s">
        <v>738</v>
      </c>
      <c r="E87" s="94" t="s">
        <v>543</v>
      </c>
      <c r="F87" s="95"/>
      <c r="G87" s="96"/>
      <c r="H87" s="96"/>
      <c r="I87" s="96"/>
      <c r="J87" s="96"/>
      <c r="K87" s="107">
        <f t="shared" si="4"/>
        <v>0</v>
      </c>
      <c r="L87" s="107">
        <f t="shared" si="5"/>
        <v>0</v>
      </c>
      <c r="M87" s="107">
        <f t="shared" si="6"/>
        <v>0</v>
      </c>
      <c r="N87" s="107">
        <f t="shared" si="7"/>
        <v>0</v>
      </c>
      <c r="O87" s="108"/>
    </row>
    <row r="88" ht="24.75" spans="1:15">
      <c r="A88" s="93" t="s">
        <v>739</v>
      </c>
      <c r="B88" s="93"/>
      <c r="C88" s="93" t="s">
        <v>740</v>
      </c>
      <c r="D88" s="93" t="s">
        <v>741</v>
      </c>
      <c r="E88" s="94" t="s">
        <v>543</v>
      </c>
      <c r="F88" s="95"/>
      <c r="G88" s="96"/>
      <c r="H88" s="96"/>
      <c r="I88" s="96"/>
      <c r="J88" s="96"/>
      <c r="K88" s="107">
        <f t="shared" si="4"/>
        <v>0</v>
      </c>
      <c r="L88" s="107">
        <f t="shared" si="5"/>
        <v>0</v>
      </c>
      <c r="M88" s="107">
        <f t="shared" si="6"/>
        <v>0</v>
      </c>
      <c r="N88" s="107">
        <f t="shared" si="7"/>
        <v>0</v>
      </c>
      <c r="O88" s="108"/>
    </row>
    <row r="89" ht="120.75" spans="1:15">
      <c r="A89" s="93" t="s">
        <v>742</v>
      </c>
      <c r="B89" s="93"/>
      <c r="C89" s="93" t="s">
        <v>743</v>
      </c>
      <c r="D89" s="93" t="s">
        <v>744</v>
      </c>
      <c r="E89" s="94" t="s">
        <v>151</v>
      </c>
      <c r="F89" s="95"/>
      <c r="G89" s="96"/>
      <c r="H89" s="96"/>
      <c r="I89" s="96"/>
      <c r="J89" s="96"/>
      <c r="K89" s="107">
        <f t="shared" si="4"/>
        <v>0</v>
      </c>
      <c r="L89" s="107">
        <f t="shared" si="5"/>
        <v>0</v>
      </c>
      <c r="M89" s="107">
        <f t="shared" si="6"/>
        <v>0</v>
      </c>
      <c r="N89" s="107">
        <f t="shared" si="7"/>
        <v>0</v>
      </c>
      <c r="O89" s="108"/>
    </row>
    <row r="90" ht="12" spans="1:15">
      <c r="A90" s="99" t="s">
        <v>24</v>
      </c>
      <c r="B90" s="90"/>
      <c r="C90" s="99" t="s">
        <v>127</v>
      </c>
      <c r="D90" s="90"/>
      <c r="E90" s="99"/>
      <c r="F90" s="90"/>
      <c r="G90" s="92"/>
      <c r="H90" s="92"/>
      <c r="I90" s="92"/>
      <c r="J90" s="92"/>
      <c r="K90" s="90"/>
      <c r="L90" s="90"/>
      <c r="M90" s="90"/>
      <c r="N90" s="90"/>
      <c r="O90" s="90"/>
    </row>
    <row r="91" ht="84.75" spans="1:15">
      <c r="A91" s="460" t="s">
        <v>745</v>
      </c>
      <c r="B91" s="110"/>
      <c r="C91" s="110" t="s">
        <v>746</v>
      </c>
      <c r="D91" s="110" t="s">
        <v>747</v>
      </c>
      <c r="E91" s="111" t="s">
        <v>302</v>
      </c>
      <c r="F91" s="95"/>
      <c r="G91" s="96"/>
      <c r="H91" s="96"/>
      <c r="I91" s="96"/>
      <c r="J91" s="96"/>
      <c r="K91" s="107">
        <f>SUM(G91:J91)*$K$5</f>
        <v>0</v>
      </c>
      <c r="L91" s="107">
        <f>SUM(G91:J91)*$L$5</f>
        <v>0</v>
      </c>
      <c r="M91" s="107">
        <f>SUM(G91)*$M$5</f>
        <v>0</v>
      </c>
      <c r="N91" s="107">
        <f>SUM(G91:M91)*$N$5</f>
        <v>0</v>
      </c>
      <c r="O91" s="108"/>
    </row>
    <row r="92" ht="11.25" spans="1:15">
      <c r="A92" s="112" t="s">
        <v>24</v>
      </c>
      <c r="B92" s="112"/>
      <c r="C92" s="112" t="s">
        <v>504</v>
      </c>
      <c r="D92" s="112"/>
      <c r="E92" s="112"/>
      <c r="F92" s="112">
        <f>+ROUND(SUM(G92:N92),2)</f>
        <v>0</v>
      </c>
      <c r="G92" s="113"/>
      <c r="H92" s="113"/>
      <c r="I92" s="113"/>
      <c r="J92" s="113"/>
      <c r="K92" s="112">
        <f>SUM(G92:J92)*$K$5</f>
        <v>0</v>
      </c>
      <c r="L92" s="112">
        <f>SUM(G92:J92)*$L$5</f>
        <v>0</v>
      </c>
      <c r="M92" s="112">
        <f>SUM(G92)*$M$5</f>
        <v>0</v>
      </c>
      <c r="N92" s="112">
        <f>SUM(G92:M92)*$N$5</f>
        <v>0</v>
      </c>
      <c r="O92" s="112"/>
    </row>
    <row r="93" ht="12" spans="1:15">
      <c r="A93" s="114"/>
      <c r="B93" s="114"/>
      <c r="C93" s="114"/>
      <c r="D93" s="115"/>
      <c r="E93" s="115"/>
      <c r="F93" s="116">
        <f>+ROUND(SUM(G93:N93),2)</f>
        <v>0</v>
      </c>
      <c r="G93" s="117"/>
      <c r="H93" s="117"/>
      <c r="I93" s="117"/>
      <c r="J93" s="117"/>
      <c r="K93" s="107">
        <f>SUM(G93:J93)*$K$5</f>
        <v>0</v>
      </c>
      <c r="L93" s="107">
        <f>SUM(G93:J93)*$L$5</f>
        <v>0</v>
      </c>
      <c r="M93" s="107">
        <f>SUM(G93)*$M$5</f>
        <v>0</v>
      </c>
      <c r="N93" s="107">
        <f>SUM(G93:M93)*$N$5</f>
        <v>0</v>
      </c>
      <c r="O93" s="108"/>
    </row>
    <row r="94" ht="12" spans="1:15">
      <c r="A94" s="114"/>
      <c r="B94" s="114"/>
      <c r="C94" s="114"/>
      <c r="D94" s="115"/>
      <c r="E94" s="115"/>
      <c r="F94" s="116">
        <f>+ROUND(SUM(G94:N94),2)</f>
        <v>0</v>
      </c>
      <c r="G94" s="117"/>
      <c r="H94" s="117"/>
      <c r="I94" s="117"/>
      <c r="J94" s="117"/>
      <c r="K94" s="107">
        <f>SUM(G94:J94)*$K$5</f>
        <v>0</v>
      </c>
      <c r="L94" s="107">
        <f>SUM(G94:J94)*$L$5</f>
        <v>0</v>
      </c>
      <c r="M94" s="107">
        <f>SUM(G94)*$M$5</f>
        <v>0</v>
      </c>
      <c r="N94" s="107">
        <f>SUM(G94:M94)*$N$5</f>
        <v>0</v>
      </c>
      <c r="O94" s="108"/>
    </row>
    <row r="95" ht="12" spans="1:15">
      <c r="A95" s="114"/>
      <c r="B95" s="114"/>
      <c r="C95" s="115"/>
      <c r="D95" s="115"/>
      <c r="E95" s="115"/>
      <c r="F95" s="116">
        <f>+ROUND(SUM(G95:N95),2)</f>
        <v>0</v>
      </c>
      <c r="G95" s="117"/>
      <c r="H95" s="117"/>
      <c r="I95" s="117"/>
      <c r="J95" s="117"/>
      <c r="K95" s="107">
        <f>SUM(G95:J95)*$K$5</f>
        <v>0</v>
      </c>
      <c r="L95" s="107">
        <f>SUM(G95:J95)*$L$5</f>
        <v>0</v>
      </c>
      <c r="M95" s="107">
        <f>SUM(G95)*$M$5</f>
        <v>0</v>
      </c>
      <c r="N95" s="107">
        <f>SUM(G95:M95)*$N$5</f>
        <v>0</v>
      </c>
      <c r="O95" s="108"/>
    </row>
  </sheetData>
  <sheetProtection formatCells="0" formatColumns="0" formatRows="0" autoFilter="0"/>
  <protectedRanges>
    <protectedRange sqref="O$1:O$1048576 G92:J1048573 G1:J8 G9:J91" name="区域4"/>
    <protectedRange sqref="A93:E95" name="区域3"/>
    <protectedRange sqref="K5:N5" name="区域2"/>
  </protectedRanges>
  <mergeCells count="13">
    <mergeCell ref="A1:O1"/>
    <mergeCell ref="G3:O3"/>
    <mergeCell ref="A3:A6"/>
    <mergeCell ref="B3:B6"/>
    <mergeCell ref="C3:C6"/>
    <mergeCell ref="D3:D6"/>
    <mergeCell ref="E3:E6"/>
    <mergeCell ref="F3:F6"/>
    <mergeCell ref="G4:G6"/>
    <mergeCell ref="H4:H6"/>
    <mergeCell ref="I4:I6"/>
    <mergeCell ref="J4:J6"/>
    <mergeCell ref="O4:O6"/>
  </mergeCells>
  <pageMargins left="0.748031496062992" right="0.748031496062992" top="0.984251968503937" bottom="0.984251968503937" header="0.511811023622047" footer="0.511811023622047"/>
  <pageSetup paperSize="9" scale="40"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
  <sheetViews>
    <sheetView view="pageBreakPreview" zoomScaleNormal="136" workbookViewId="0">
      <pane ySplit="3" topLeftCell="A4" activePane="bottomLeft" state="frozen"/>
      <selection/>
      <selection pane="bottomLeft" activeCell="F8" sqref="F8"/>
    </sheetView>
  </sheetViews>
  <sheetFormatPr defaultColWidth="9" defaultRowHeight="11.25" outlineLevelCol="5"/>
  <cols>
    <col min="1" max="1" width="16.3333333333333" style="61" customWidth="1"/>
    <col min="2" max="4" width="9.33333333333333" style="61"/>
    <col min="5" max="5" width="41.6666666666667" style="61" customWidth="1"/>
    <col min="6" max="6" width="38" style="61" customWidth="1"/>
    <col min="7" max="250" width="9.33333333333333" style="61"/>
    <col min="251" max="16384" width="9" style="61"/>
  </cols>
  <sheetData>
    <row r="1" ht="34.5" customHeight="1" spans="1:6">
      <c r="A1" s="62" t="s">
        <v>95</v>
      </c>
      <c r="B1" s="62"/>
      <c r="C1" s="62"/>
      <c r="D1" s="62"/>
      <c r="E1" s="62"/>
      <c r="F1" s="62"/>
    </row>
    <row r="2" ht="25.5" customHeight="1" spans="1:6">
      <c r="A2" s="63" t="str">
        <f>'[36]6-安装工程综合单价分析表 '!A2</f>
        <v>工程名称：福软双创中心&amp;容艺二期实训中心室内提升改造工程</v>
      </c>
      <c r="B2" s="63"/>
      <c r="C2" s="63"/>
      <c r="D2" s="63"/>
      <c r="E2" s="63"/>
      <c r="F2" s="63"/>
    </row>
    <row r="3" ht="33.75" customHeight="1" spans="1:6">
      <c r="A3" s="64" t="s">
        <v>86</v>
      </c>
      <c r="B3" s="64" t="s">
        <v>87</v>
      </c>
      <c r="C3" s="64"/>
      <c r="D3" s="64"/>
      <c r="E3" s="64" t="s">
        <v>755</v>
      </c>
      <c r="F3" s="64" t="s">
        <v>91</v>
      </c>
    </row>
    <row r="4" ht="24.95" customHeight="1" spans="1:6">
      <c r="A4" s="65">
        <v>1</v>
      </c>
      <c r="B4" s="65" t="s">
        <v>756</v>
      </c>
      <c r="C4" s="65"/>
      <c r="D4" s="65"/>
      <c r="E4" s="66">
        <v>130000</v>
      </c>
      <c r="F4" s="65" t="s">
        <v>757</v>
      </c>
    </row>
    <row r="5" ht="24.95" customHeight="1" spans="1:6">
      <c r="A5" s="65">
        <v>2</v>
      </c>
      <c r="B5" s="65"/>
      <c r="C5" s="65"/>
      <c r="D5" s="65"/>
      <c r="E5" s="66"/>
      <c r="F5" s="65"/>
    </row>
    <row r="6" ht="24.95" customHeight="1" spans="1:6">
      <c r="A6" s="65">
        <v>3</v>
      </c>
      <c r="B6" s="65"/>
      <c r="C6" s="65"/>
      <c r="D6" s="65"/>
      <c r="E6" s="66"/>
      <c r="F6" s="67"/>
    </row>
    <row r="7" ht="24.95" customHeight="1" spans="1:6">
      <c r="A7" s="65">
        <v>4</v>
      </c>
      <c r="B7" s="65"/>
      <c r="C7" s="65"/>
      <c r="D7" s="65"/>
      <c r="E7" s="66"/>
      <c r="F7" s="65"/>
    </row>
    <row r="8" ht="24.95" customHeight="1" spans="1:6">
      <c r="A8" s="65">
        <v>5</v>
      </c>
      <c r="B8" s="65"/>
      <c r="C8" s="65"/>
      <c r="D8" s="65"/>
      <c r="E8" s="66"/>
      <c r="F8" s="65"/>
    </row>
    <row r="9" ht="24.95" customHeight="1" spans="1:6">
      <c r="A9" s="65">
        <v>6</v>
      </c>
      <c r="B9" s="65"/>
      <c r="C9" s="65"/>
      <c r="D9" s="65"/>
      <c r="E9" s="66"/>
      <c r="F9" s="65"/>
    </row>
    <row r="10" ht="24.95" customHeight="1" spans="1:6">
      <c r="A10" s="65">
        <v>7</v>
      </c>
      <c r="B10" s="65"/>
      <c r="C10" s="65"/>
      <c r="D10" s="65"/>
      <c r="E10" s="66"/>
      <c r="F10" s="65"/>
    </row>
    <row r="11" ht="24.95" customHeight="1" spans="1:6">
      <c r="A11" s="65"/>
      <c r="B11" s="65" t="s">
        <v>758</v>
      </c>
      <c r="C11" s="65"/>
      <c r="D11" s="65"/>
      <c r="E11" s="66">
        <f>SUM(E4:E10)</f>
        <v>130000</v>
      </c>
      <c r="F11" s="65"/>
    </row>
    <row r="12" ht="45" customHeight="1" spans="1:6">
      <c r="A12" s="67" t="s">
        <v>91</v>
      </c>
      <c r="B12" s="68" t="s">
        <v>759</v>
      </c>
      <c r="C12" s="69"/>
      <c r="D12" s="69"/>
      <c r="E12" s="69"/>
      <c r="F12" s="69"/>
    </row>
    <row r="13" ht="24.95" customHeight="1" spans="1:6">
      <c r="A13" s="70"/>
      <c r="B13" s="70"/>
      <c r="C13" s="70"/>
      <c r="D13" s="70"/>
      <c r="E13" s="70"/>
      <c r="F13" s="70"/>
    </row>
    <row r="14" ht="24.95" customHeight="1" spans="1:6">
      <c r="A14" s="71"/>
      <c r="B14" s="71" t="s">
        <v>505</v>
      </c>
      <c r="C14" s="71"/>
      <c r="D14" s="71" t="s">
        <v>506</v>
      </c>
      <c r="E14" s="71"/>
      <c r="F14" s="71"/>
    </row>
    <row r="15" ht="24.95" customHeight="1"/>
    <row r="16" ht="24.95" customHeight="1"/>
    <row r="17" ht="26.25" customHeight="1"/>
    <row r="18" ht="36" customHeight="1"/>
    <row r="19" ht="31.5" customHeight="1"/>
    <row r="20" s="61" customFormat="1" ht="31.5" customHeight="1"/>
    <row r="21" ht="33.75" customHeight="1"/>
  </sheetData>
  <protectedRanges>
    <protectedRange sqref="D4:D10" name="区域1"/>
  </protectedRanges>
  <mergeCells count="12">
    <mergeCell ref="A1:F1"/>
    <mergeCell ref="A2:F2"/>
    <mergeCell ref="B3:D3"/>
    <mergeCell ref="B4:D4"/>
    <mergeCell ref="B5:D5"/>
    <mergeCell ref="B6:D6"/>
    <mergeCell ref="B7:D7"/>
    <mergeCell ref="B8:D8"/>
    <mergeCell ref="B9:D9"/>
    <mergeCell ref="B10:D10"/>
    <mergeCell ref="B11:D11"/>
    <mergeCell ref="B12:F12"/>
  </mergeCells>
  <pageMargins left="0.698611111111111" right="0.698611111111111" top="0.75" bottom="0.75" header="0.3" footer="0.3"/>
  <pageSetup paperSize="9" scale="87"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view="pageBreakPreview" zoomScaleNormal="100" workbookViewId="0">
      <pane ySplit="3" topLeftCell="A4" activePane="bottomLeft" state="frozen"/>
      <selection/>
      <selection pane="bottomLeft" activeCell="D8" sqref="D8"/>
    </sheetView>
  </sheetViews>
  <sheetFormatPr defaultColWidth="12" defaultRowHeight="13.5" outlineLevelCol="5"/>
  <cols>
    <col min="1" max="1" width="7.16666666666667" style="25" customWidth="1"/>
    <col min="2" max="2" width="22.1666666666667" style="26" customWidth="1"/>
    <col min="3" max="3" width="24.8333333333333" style="26" customWidth="1"/>
    <col min="4" max="4" width="25.5" style="25" customWidth="1"/>
    <col min="5" max="5" width="14.8333333333333" style="27" customWidth="1"/>
    <col min="6" max="6" width="13.3333333333333" style="25" customWidth="1"/>
    <col min="7" max="16384" width="12" style="25"/>
  </cols>
  <sheetData>
    <row r="1" ht="28.5" customHeight="1" spans="1:6">
      <c r="A1" s="28" t="s">
        <v>760</v>
      </c>
      <c r="B1" s="28"/>
      <c r="C1" s="28"/>
      <c r="D1" s="28"/>
      <c r="E1" s="28"/>
      <c r="F1" s="28"/>
    </row>
    <row r="2" ht="23.25" customHeight="1" spans="1:6">
      <c r="A2" s="29" t="e">
        <f>#REF!</f>
        <v>#REF!</v>
      </c>
      <c r="B2" s="29"/>
      <c r="C2" s="29"/>
      <c r="D2" s="29"/>
      <c r="E2" s="29"/>
      <c r="F2" s="30"/>
    </row>
    <row r="3" ht="48" customHeight="1" spans="1:6">
      <c r="A3" s="31" t="s">
        <v>86</v>
      </c>
      <c r="B3" s="32" t="s">
        <v>761</v>
      </c>
      <c r="C3" s="32" t="s">
        <v>762</v>
      </c>
      <c r="D3" s="32" t="s">
        <v>763</v>
      </c>
      <c r="E3" s="33" t="s">
        <v>764</v>
      </c>
      <c r="F3" s="33" t="s">
        <v>91</v>
      </c>
    </row>
    <row r="4" ht="27.75" customHeight="1" spans="1:6">
      <c r="A4" s="31"/>
      <c r="B4" s="34" t="s">
        <v>765</v>
      </c>
      <c r="C4" s="32"/>
      <c r="D4" s="31"/>
      <c r="E4" s="33"/>
      <c r="F4" s="35"/>
    </row>
    <row r="5" ht="48" customHeight="1" spans="1:6">
      <c r="A5" s="36">
        <v>1</v>
      </c>
      <c r="B5" s="37" t="s">
        <v>766</v>
      </c>
      <c r="C5" s="38" t="s">
        <v>767</v>
      </c>
      <c r="D5" s="39"/>
      <c r="E5" s="40"/>
      <c r="F5" s="41"/>
    </row>
    <row r="6" ht="48" customHeight="1" spans="1:6">
      <c r="A6" s="36">
        <v>2</v>
      </c>
      <c r="B6" s="37" t="s">
        <v>768</v>
      </c>
      <c r="C6" s="38" t="s">
        <v>769</v>
      </c>
      <c r="D6" s="39"/>
      <c r="E6" s="42"/>
      <c r="F6" s="41"/>
    </row>
    <row r="7" ht="48" customHeight="1" spans="1:6">
      <c r="A7" s="36">
        <v>3</v>
      </c>
      <c r="B7" s="37" t="s">
        <v>381</v>
      </c>
      <c r="C7" s="38" t="s">
        <v>770</v>
      </c>
      <c r="D7" s="39"/>
      <c r="E7" s="42"/>
      <c r="F7" s="41"/>
    </row>
    <row r="8" ht="48" customHeight="1" spans="1:6">
      <c r="A8" s="36">
        <v>4</v>
      </c>
      <c r="B8" s="37" t="s">
        <v>771</v>
      </c>
      <c r="C8" s="38" t="s">
        <v>772</v>
      </c>
      <c r="D8" s="43"/>
      <c r="E8" s="42"/>
      <c r="F8" s="41"/>
    </row>
    <row r="9" ht="48" customHeight="1" spans="1:6">
      <c r="A9" s="36">
        <v>5</v>
      </c>
      <c r="B9" s="37" t="s">
        <v>773</v>
      </c>
      <c r="C9" s="38" t="s">
        <v>774</v>
      </c>
      <c r="D9" s="43"/>
      <c r="E9" s="42"/>
      <c r="F9" s="41"/>
    </row>
    <row r="10" ht="48" customHeight="1" spans="1:6">
      <c r="A10" s="36">
        <v>6</v>
      </c>
      <c r="B10" s="37" t="s">
        <v>775</v>
      </c>
      <c r="C10" s="38" t="s">
        <v>776</v>
      </c>
      <c r="D10" s="43"/>
      <c r="E10" s="42"/>
      <c r="F10" s="41"/>
    </row>
    <row r="11" ht="48" customHeight="1" spans="1:6">
      <c r="A11" s="36">
        <v>7</v>
      </c>
      <c r="B11" s="37" t="s">
        <v>777</v>
      </c>
      <c r="C11" s="38" t="s">
        <v>778</v>
      </c>
      <c r="D11" s="43"/>
      <c r="E11" s="42"/>
      <c r="F11" s="41"/>
    </row>
    <row r="12" ht="48" customHeight="1" spans="1:6">
      <c r="A12" s="36">
        <v>8</v>
      </c>
      <c r="B12" s="37" t="s">
        <v>779</v>
      </c>
      <c r="C12" s="38" t="s">
        <v>778</v>
      </c>
      <c r="D12" s="43"/>
      <c r="E12" s="42"/>
      <c r="F12" s="41"/>
    </row>
    <row r="13" s="24" customFormat="1" ht="48" customHeight="1" spans="1:6">
      <c r="A13" s="44"/>
      <c r="B13" s="45" t="s">
        <v>93</v>
      </c>
      <c r="C13" s="46"/>
      <c r="D13" s="47"/>
      <c r="E13" s="48"/>
      <c r="F13" s="49"/>
    </row>
    <row r="14" ht="45" customHeight="1" spans="1:6">
      <c r="A14" s="50">
        <v>1</v>
      </c>
      <c r="B14" s="37" t="s">
        <v>780</v>
      </c>
      <c r="C14" s="38" t="s">
        <v>767</v>
      </c>
      <c r="D14" s="41"/>
      <c r="E14" s="40"/>
      <c r="F14" s="51"/>
    </row>
    <row r="15" ht="45" customHeight="1" spans="1:6">
      <c r="A15" s="50">
        <v>2</v>
      </c>
      <c r="B15" s="37" t="s">
        <v>781</v>
      </c>
      <c r="C15" s="38" t="s">
        <v>782</v>
      </c>
      <c r="D15" s="41"/>
      <c r="E15" s="40"/>
      <c r="F15" s="52"/>
    </row>
    <row r="16" ht="45" customHeight="1" spans="1:6">
      <c r="A16" s="50">
        <v>3</v>
      </c>
      <c r="B16" s="37" t="s">
        <v>783</v>
      </c>
      <c r="C16" s="38" t="s">
        <v>784</v>
      </c>
      <c r="D16" s="41"/>
      <c r="E16" s="40"/>
      <c r="F16" s="52"/>
    </row>
    <row r="17" ht="45" customHeight="1" spans="1:6">
      <c r="A17" s="50">
        <v>4</v>
      </c>
      <c r="B17" s="37" t="s">
        <v>785</v>
      </c>
      <c r="C17" s="38" t="s">
        <v>786</v>
      </c>
      <c r="D17" s="38"/>
      <c r="E17" s="40"/>
      <c r="F17" s="52"/>
    </row>
    <row r="18" ht="45" customHeight="1" spans="1:6">
      <c r="A18" s="50">
        <v>5</v>
      </c>
      <c r="B18" s="37" t="s">
        <v>787</v>
      </c>
      <c r="C18" s="38" t="s">
        <v>788</v>
      </c>
      <c r="D18" s="38"/>
      <c r="E18" s="40"/>
      <c r="F18" s="52"/>
    </row>
    <row r="19" s="24" customFormat="1" ht="45" customHeight="1" spans="1:6">
      <c r="A19" s="50">
        <v>6</v>
      </c>
      <c r="B19" s="53" t="s">
        <v>789</v>
      </c>
      <c r="C19" s="46"/>
      <c r="D19" s="46"/>
      <c r="E19" s="54"/>
      <c r="F19" s="54"/>
    </row>
    <row r="20" ht="45" customHeight="1" spans="1:6">
      <c r="A20" s="50"/>
      <c r="B20" s="55" t="s">
        <v>790</v>
      </c>
      <c r="C20" s="38"/>
      <c r="D20" s="38"/>
      <c r="E20" s="52"/>
      <c r="F20" s="52"/>
    </row>
    <row r="21" ht="49.5" customHeight="1" spans="1:5">
      <c r="A21" s="56" t="s">
        <v>791</v>
      </c>
      <c r="B21" s="56"/>
      <c r="C21" s="56"/>
      <c r="D21" s="56"/>
      <c r="E21" s="56"/>
    </row>
    <row r="22" ht="12" spans="1:5">
      <c r="A22" s="56"/>
      <c r="B22" s="56"/>
      <c r="C22" s="56"/>
      <c r="D22" s="56"/>
      <c r="E22" s="57"/>
    </row>
    <row r="23" spans="1:5">
      <c r="A23" s="58" t="s">
        <v>792</v>
      </c>
      <c r="B23" s="58"/>
      <c r="C23" s="58"/>
      <c r="D23" s="58"/>
      <c r="E23" s="59"/>
    </row>
    <row r="24" spans="1:5">
      <c r="A24" s="60" t="s">
        <v>793</v>
      </c>
      <c r="B24" s="60"/>
      <c r="C24" s="60"/>
      <c r="D24" s="60"/>
      <c r="E24" s="59"/>
    </row>
    <row r="25" spans="1:5">
      <c r="A25" s="60" t="s">
        <v>794</v>
      </c>
      <c r="B25" s="60"/>
      <c r="C25" s="60"/>
      <c r="D25" s="60"/>
      <c r="E25" s="59"/>
    </row>
  </sheetData>
  <mergeCells count="6">
    <mergeCell ref="A1:F1"/>
    <mergeCell ref="A2:D2"/>
    <mergeCell ref="A21:D21"/>
    <mergeCell ref="A23:D23"/>
    <mergeCell ref="A24:D24"/>
    <mergeCell ref="A25:D25"/>
  </mergeCells>
  <conditionalFormatting sqref="B6:B7">
    <cfRule type="duplicateValues" dxfId="1" priority="2"/>
  </conditionalFormatting>
  <conditionalFormatting sqref="B13:B18">
    <cfRule type="duplicateValues" dxfId="1" priority="4"/>
  </conditionalFormatting>
  <conditionalFormatting sqref="B19:B20">
    <cfRule type="duplicateValues" dxfId="1" priority="67"/>
  </conditionalFormatting>
  <conditionalFormatting sqref="B2:B3 B22:B65490">
    <cfRule type="duplicateValues" dxfId="1" priority="12"/>
  </conditionalFormatting>
  <conditionalFormatting sqref="B4:B5 B8:B12">
    <cfRule type="duplicateValues" dxfId="1" priority="3"/>
  </conditionalFormatting>
  <printOptions horizontalCentered="1"/>
  <pageMargins left="0.590551181102362" right="0.590551181102362" top="0.748031496062992" bottom="0.748031496062992" header="0.31496062992126" footer="0.31496062992126"/>
  <pageSetup paperSize="9" scale="75" orientation="portrait"/>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
  <sheetViews>
    <sheetView view="pageBreakPreview" zoomScaleNormal="100" workbookViewId="0">
      <pane ySplit="3" topLeftCell="A4" activePane="bottomLeft" state="frozen"/>
      <selection/>
      <selection pane="bottomLeft" activeCell="D12" sqref="D12"/>
    </sheetView>
  </sheetViews>
  <sheetFormatPr defaultColWidth="10.8888888888889" defaultRowHeight="13.5" outlineLevelCol="6"/>
  <cols>
    <col min="1" max="1" width="6.33333333333333" style="1" customWidth="1"/>
    <col min="2" max="2" width="26.1111111111111" style="1" customWidth="1"/>
    <col min="3" max="3" width="9.77777777777778" style="1" customWidth="1"/>
    <col min="4" max="4" width="48.4444444444444" style="1" customWidth="1"/>
    <col min="5" max="5" width="17.6666666666667" style="2" customWidth="1"/>
    <col min="6" max="6" width="15.1111111111111" style="3" customWidth="1"/>
    <col min="7" max="7" width="10.3333333333333" style="1" customWidth="1"/>
    <col min="8" max="16384" width="10.8888888888889" style="4"/>
  </cols>
  <sheetData>
    <row r="1" ht="40.25" customHeight="1" spans="1:7">
      <c r="A1" s="5" t="s">
        <v>795</v>
      </c>
      <c r="B1" s="5"/>
      <c r="C1" s="5"/>
      <c r="D1" s="5"/>
      <c r="E1" s="5"/>
      <c r="F1" s="6"/>
      <c r="G1" s="5"/>
    </row>
    <row r="2" ht="20.25" spans="1:7">
      <c r="A2" s="7" t="str">
        <f>分汇总表!A2</f>
        <v>工程名称：福软双创中心&amp;容艺二期实训中心室内提升改造工程</v>
      </c>
      <c r="B2" s="5"/>
      <c r="C2" s="5"/>
      <c r="D2" s="5"/>
      <c r="E2" s="5"/>
      <c r="F2" s="6"/>
      <c r="G2" s="5"/>
    </row>
    <row r="3" ht="26" customHeight="1" spans="1:7">
      <c r="A3" s="8" t="s">
        <v>86</v>
      </c>
      <c r="B3" s="8" t="s">
        <v>761</v>
      </c>
      <c r="C3" s="8" t="s">
        <v>509</v>
      </c>
      <c r="D3" s="8" t="s">
        <v>796</v>
      </c>
      <c r="E3" s="8" t="s">
        <v>797</v>
      </c>
      <c r="F3" s="9" t="s">
        <v>798</v>
      </c>
      <c r="G3" s="8" t="s">
        <v>91</v>
      </c>
    </row>
    <row r="4" ht="26" customHeight="1" spans="1:7">
      <c r="A4" s="10">
        <v>1</v>
      </c>
      <c r="B4" s="11" t="s">
        <v>799</v>
      </c>
      <c r="C4" s="11"/>
      <c r="D4" s="11" t="s">
        <v>800</v>
      </c>
      <c r="E4" s="12"/>
      <c r="F4" s="13"/>
      <c r="G4" s="14"/>
    </row>
    <row r="5" ht="26" customHeight="1" spans="1:7">
      <c r="A5" s="10">
        <v>4</v>
      </c>
      <c r="B5" s="15" t="s">
        <v>801</v>
      </c>
      <c r="C5" s="11"/>
      <c r="D5" s="11" t="s">
        <v>800</v>
      </c>
      <c r="E5" s="12"/>
      <c r="F5" s="13"/>
      <c r="G5" s="14"/>
    </row>
    <row r="6" ht="26" customHeight="1" spans="1:7">
      <c r="A6" s="10"/>
      <c r="B6" s="15" t="s">
        <v>802</v>
      </c>
      <c r="C6" s="11"/>
      <c r="D6" s="11" t="s">
        <v>800</v>
      </c>
      <c r="E6" s="12"/>
      <c r="F6" s="13"/>
      <c r="G6" s="14"/>
    </row>
    <row r="7" ht="26" customHeight="1" spans="1:7">
      <c r="A7" s="10"/>
      <c r="B7" s="15" t="s">
        <v>803</v>
      </c>
      <c r="C7" s="11"/>
      <c r="D7" s="11" t="s">
        <v>800</v>
      </c>
      <c r="E7" s="12"/>
      <c r="F7" s="13"/>
      <c r="G7" s="14"/>
    </row>
    <row r="8" ht="26" customHeight="1" spans="1:7">
      <c r="A8" s="10"/>
      <c r="B8" s="15" t="s">
        <v>804</v>
      </c>
      <c r="C8" s="11"/>
      <c r="D8" s="11" t="s">
        <v>800</v>
      </c>
      <c r="E8" s="12"/>
      <c r="F8" s="13"/>
      <c r="G8" s="14"/>
    </row>
    <row r="9" ht="26" customHeight="1" spans="1:7">
      <c r="A9" s="10"/>
      <c r="B9" s="15" t="s">
        <v>805</v>
      </c>
      <c r="C9" s="11"/>
      <c r="D9" s="11" t="s">
        <v>800</v>
      </c>
      <c r="E9" s="12"/>
      <c r="F9" s="13"/>
      <c r="G9" s="14"/>
    </row>
    <row r="10" ht="26" customHeight="1" spans="1:7">
      <c r="A10" s="10"/>
      <c r="B10" s="15" t="s">
        <v>806</v>
      </c>
      <c r="C10" s="11"/>
      <c r="D10" s="11" t="s">
        <v>800</v>
      </c>
      <c r="E10" s="12"/>
      <c r="F10" s="13"/>
      <c r="G10" s="14"/>
    </row>
    <row r="11" ht="26" customHeight="1" spans="1:7">
      <c r="A11" s="10">
        <v>5</v>
      </c>
      <c r="B11" s="16" t="s">
        <v>807</v>
      </c>
      <c r="C11" s="10"/>
      <c r="D11" s="11" t="s">
        <v>800</v>
      </c>
      <c r="E11" s="17"/>
      <c r="F11" s="13"/>
      <c r="G11" s="14"/>
    </row>
    <row r="12" ht="35" customHeight="1" spans="1:7">
      <c r="A12" s="10">
        <v>6</v>
      </c>
      <c r="B12" s="16" t="s">
        <v>808</v>
      </c>
      <c r="C12" s="10"/>
      <c r="D12" s="11" t="s">
        <v>800</v>
      </c>
      <c r="E12" s="17"/>
      <c r="F12" s="13"/>
      <c r="G12" s="14"/>
    </row>
    <row r="13" ht="35" customHeight="1" spans="1:7">
      <c r="A13" s="10">
        <v>7</v>
      </c>
      <c r="B13" s="16" t="s">
        <v>809</v>
      </c>
      <c r="C13" s="10"/>
      <c r="D13" s="11" t="s">
        <v>800</v>
      </c>
      <c r="E13" s="17"/>
      <c r="F13" s="13"/>
      <c r="G13" s="14"/>
    </row>
    <row r="14" ht="26" customHeight="1" spans="1:7">
      <c r="A14" s="10">
        <v>8</v>
      </c>
      <c r="B14" s="16" t="s">
        <v>810</v>
      </c>
      <c r="C14" s="10"/>
      <c r="D14" s="18"/>
      <c r="E14" s="17"/>
      <c r="F14" s="13"/>
      <c r="G14" s="14"/>
    </row>
    <row r="15" ht="26" customHeight="1" spans="1:7">
      <c r="A15" s="10">
        <v>9</v>
      </c>
      <c r="B15" s="16"/>
      <c r="C15" s="10"/>
      <c r="D15" s="19"/>
      <c r="E15" s="17"/>
      <c r="F15" s="13"/>
      <c r="G15" s="14"/>
    </row>
    <row r="16" ht="26" customHeight="1" spans="1:7">
      <c r="A16" s="10">
        <v>10</v>
      </c>
      <c r="B16" s="16"/>
      <c r="C16" s="10"/>
      <c r="D16" s="18"/>
      <c r="E16" s="17"/>
      <c r="F16" s="13"/>
      <c r="G16" s="14"/>
    </row>
    <row r="17" ht="26" customHeight="1" spans="1:7">
      <c r="A17" s="10">
        <v>11</v>
      </c>
      <c r="B17" s="10"/>
      <c r="C17" s="10"/>
      <c r="D17" s="10"/>
      <c r="E17" s="17"/>
      <c r="F17" s="13"/>
      <c r="G17" s="14"/>
    </row>
    <row r="18" ht="25.9" customHeight="1" spans="1:7">
      <c r="A18" s="10">
        <v>12</v>
      </c>
      <c r="B18" s="20"/>
      <c r="C18" s="20"/>
      <c r="D18" s="20"/>
      <c r="E18" s="17"/>
      <c r="F18" s="13"/>
      <c r="G18" s="14"/>
    </row>
    <row r="19" ht="25.9" customHeight="1" spans="1:7">
      <c r="A19" s="10">
        <v>13</v>
      </c>
      <c r="B19" s="20"/>
      <c r="C19" s="20"/>
      <c r="D19" s="20"/>
      <c r="E19" s="17"/>
      <c r="F19" s="13"/>
      <c r="G19" s="14"/>
    </row>
    <row r="20" ht="25.9" customHeight="1" spans="1:7">
      <c r="A20" s="10">
        <v>14</v>
      </c>
      <c r="B20" s="20"/>
      <c r="C20" s="20"/>
      <c r="D20" s="20"/>
      <c r="E20" s="17"/>
      <c r="F20" s="13"/>
      <c r="G20" s="14"/>
    </row>
    <row r="21" ht="25.9" customHeight="1" spans="1:7">
      <c r="A21" s="10">
        <v>15</v>
      </c>
      <c r="B21" s="20"/>
      <c r="C21" s="20"/>
      <c r="D21" s="20"/>
      <c r="E21" s="17"/>
      <c r="F21" s="13"/>
      <c r="G21" s="14"/>
    </row>
    <row r="22" ht="25.9" customHeight="1" spans="1:7">
      <c r="A22" s="10">
        <v>16</v>
      </c>
      <c r="B22" s="20"/>
      <c r="C22" s="20"/>
      <c r="D22" s="20"/>
      <c r="E22" s="17"/>
      <c r="F22" s="13"/>
      <c r="G22" s="14"/>
    </row>
    <row r="23" ht="25.9" customHeight="1" spans="1:7">
      <c r="A23" s="10">
        <v>17</v>
      </c>
      <c r="B23" s="20"/>
      <c r="C23" s="20"/>
      <c r="D23" s="20"/>
      <c r="E23" s="17"/>
      <c r="F23" s="13"/>
      <c r="G23" s="14"/>
    </row>
    <row r="24" ht="26" customHeight="1" spans="1:7">
      <c r="A24" s="21"/>
      <c r="B24" s="21"/>
      <c r="C24" s="21"/>
      <c r="D24" s="21"/>
      <c r="E24" s="21"/>
      <c r="F24" s="21"/>
      <c r="G24" s="21"/>
    </row>
    <row r="25" ht="26" customHeight="1" spans="1:7">
      <c r="A25" s="21"/>
      <c r="B25" s="21"/>
      <c r="C25" s="21"/>
      <c r="D25" s="21"/>
      <c r="E25" s="21"/>
      <c r="F25" s="21"/>
      <c r="G25" s="21"/>
    </row>
    <row r="26" ht="26" customHeight="1" spans="1:7">
      <c r="A26" s="21"/>
      <c r="B26" s="21"/>
      <c r="C26" s="21"/>
      <c r="D26" s="21"/>
      <c r="E26" s="21"/>
      <c r="F26" s="21"/>
      <c r="G26" s="21"/>
    </row>
    <row r="27" ht="62.4" customHeight="1" spans="1:7">
      <c r="A27" s="22" t="s">
        <v>811</v>
      </c>
      <c r="B27" s="22"/>
      <c r="C27" s="22"/>
      <c r="D27" s="22"/>
      <c r="E27" s="22"/>
      <c r="F27" s="23"/>
      <c r="G27" s="22"/>
    </row>
  </sheetData>
  <sheetProtection formatCells="0" formatColumns="0" formatRows="0" autoFilter="0"/>
  <protectedRanges>
    <protectedRange sqref="F1:F15 A24:G26 F17 F24:F65539" name="区域2"/>
    <protectedRange sqref="F18:F23 E5" name="区域2_1"/>
  </protectedRanges>
  <mergeCells count="2">
    <mergeCell ref="A1:G1"/>
    <mergeCell ref="A27:G27"/>
  </mergeCells>
  <pageMargins left="0.75" right="0.75" top="1" bottom="1" header="0.5" footer="0.5"/>
  <pageSetup paperSize="9" scale="7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2"/>
  <sheetViews>
    <sheetView view="pageBreakPreview" zoomScaleNormal="115" workbookViewId="0">
      <pane ySplit="1" topLeftCell="A2" activePane="bottomLeft" state="frozen"/>
      <selection/>
      <selection pane="bottomLeft" activeCell="B32" sqref="B32"/>
    </sheetView>
  </sheetViews>
  <sheetFormatPr defaultColWidth="12" defaultRowHeight="12" outlineLevelCol="7"/>
  <cols>
    <col min="1" max="1" width="6.16666666666667" style="412" customWidth="1"/>
    <col min="2" max="2" width="112.833333333333" style="413" customWidth="1"/>
    <col min="3" max="5" width="12" style="413"/>
    <col min="6" max="6" width="12.3333333333333" style="413" customWidth="1"/>
    <col min="7" max="16384" width="12" style="413"/>
  </cols>
  <sheetData>
    <row r="1" ht="30" customHeight="1" spans="1:2">
      <c r="A1" s="427" t="s">
        <v>5</v>
      </c>
      <c r="B1" s="427"/>
    </row>
    <row r="2" s="410" customFormat="1" ht="20.1" customHeight="1" spans="1:8">
      <c r="A2" s="428" t="s">
        <v>6</v>
      </c>
      <c r="B2" s="429" t="s">
        <v>7</v>
      </c>
      <c r="C2" s="411"/>
      <c r="D2" s="411"/>
      <c r="E2" s="411"/>
      <c r="F2" s="411"/>
      <c r="G2" s="411"/>
      <c r="H2" s="411"/>
    </row>
    <row r="3" s="410" customFormat="1" ht="59.25" customHeight="1" outlineLevel="1" spans="1:8">
      <c r="A3" s="430">
        <v>1</v>
      </c>
      <c r="B3" s="431" t="s">
        <v>8</v>
      </c>
      <c r="C3" s="411"/>
      <c r="D3" s="411"/>
      <c r="E3" s="411"/>
      <c r="F3" s="411"/>
      <c r="G3" s="411"/>
      <c r="H3" s="411"/>
    </row>
    <row r="4" s="410" customFormat="1" ht="21" customHeight="1" spans="1:8">
      <c r="A4" s="432" t="s">
        <v>9</v>
      </c>
      <c r="B4" s="433" t="s">
        <v>10</v>
      </c>
      <c r="C4" s="411"/>
      <c r="D4" s="411"/>
      <c r="E4" s="411"/>
      <c r="F4" s="411"/>
      <c r="G4" s="411"/>
      <c r="H4" s="411"/>
    </row>
    <row r="5" s="410" customFormat="1" ht="84" outlineLevel="1" spans="1:8">
      <c r="A5" s="434">
        <v>1</v>
      </c>
      <c r="B5" s="435" t="s">
        <v>11</v>
      </c>
      <c r="C5" s="411"/>
      <c r="D5" s="411"/>
      <c r="E5" s="411"/>
      <c r="F5" s="411"/>
      <c r="G5" s="411"/>
      <c r="H5" s="411"/>
    </row>
    <row r="6" s="410" customFormat="1" ht="120" outlineLevel="1" spans="1:8">
      <c r="A6" s="434">
        <v>3</v>
      </c>
      <c r="B6" s="435" t="s">
        <v>12</v>
      </c>
      <c r="C6" s="411"/>
      <c r="D6" s="411"/>
      <c r="E6" s="411"/>
      <c r="F6" s="411"/>
      <c r="G6" s="411"/>
      <c r="H6" s="411"/>
    </row>
    <row r="7" s="411" customFormat="1" ht="120" spans="1:2">
      <c r="A7" s="434">
        <v>4</v>
      </c>
      <c r="B7" s="436" t="s">
        <v>13</v>
      </c>
    </row>
    <row r="8" s="410" customFormat="1" ht="38.25" customHeight="1" outlineLevel="1" spans="1:2">
      <c r="A8" s="434">
        <v>5</v>
      </c>
      <c r="B8" s="436" t="s">
        <v>14</v>
      </c>
    </row>
    <row r="9" s="410" customFormat="1" ht="24" outlineLevel="1" spans="1:2">
      <c r="A9" s="434">
        <v>6</v>
      </c>
      <c r="B9" s="436" t="s">
        <v>15</v>
      </c>
    </row>
    <row r="10" s="410" customFormat="1" ht="24" outlineLevel="1" spans="1:2">
      <c r="A10" s="434">
        <v>7</v>
      </c>
      <c r="B10" s="437" t="s">
        <v>16</v>
      </c>
    </row>
    <row r="11" s="410" customFormat="1" ht="24" outlineLevel="1" spans="1:2">
      <c r="A11" s="434">
        <v>8</v>
      </c>
      <c r="B11" s="437" t="s">
        <v>17</v>
      </c>
    </row>
    <row r="12" s="410" customFormat="1" ht="24" outlineLevel="1" spans="1:2">
      <c r="A12" s="434">
        <v>9</v>
      </c>
      <c r="B12" s="437" t="s">
        <v>18</v>
      </c>
    </row>
    <row r="13" s="410" customFormat="1" ht="48" outlineLevel="1" spans="1:2">
      <c r="A13" s="434">
        <v>10</v>
      </c>
      <c r="B13" s="438" t="s">
        <v>19</v>
      </c>
    </row>
    <row r="14" s="410" customFormat="1" ht="24" outlineLevel="1" spans="1:2">
      <c r="A14" s="434">
        <v>11</v>
      </c>
      <c r="B14" s="437" t="s">
        <v>20</v>
      </c>
    </row>
    <row r="15" ht="48" spans="1:2">
      <c r="A15" s="434">
        <v>12</v>
      </c>
      <c r="B15" s="439" t="s">
        <v>21</v>
      </c>
    </row>
    <row r="16" ht="60" outlineLevel="1" spans="1:2">
      <c r="A16" s="434">
        <v>13</v>
      </c>
      <c r="B16" s="435" t="s">
        <v>22</v>
      </c>
    </row>
    <row r="17" ht="48" spans="1:2">
      <c r="A17" s="434">
        <v>14</v>
      </c>
      <c r="B17" s="435" t="s">
        <v>23</v>
      </c>
    </row>
    <row r="18" ht="17.25" customHeight="1" outlineLevel="1" spans="1:2">
      <c r="A18" s="440" t="s">
        <v>24</v>
      </c>
      <c r="B18" s="441" t="s">
        <v>25</v>
      </c>
    </row>
    <row r="19" outlineLevel="1" spans="1:2">
      <c r="A19" s="442">
        <v>1</v>
      </c>
      <c r="B19" s="443" t="s">
        <v>26</v>
      </c>
    </row>
    <row r="20" ht="17.25" customHeight="1" outlineLevel="1" spans="1:2">
      <c r="A20" s="432" t="s">
        <v>27</v>
      </c>
      <c r="B20" s="444" t="s">
        <v>28</v>
      </c>
    </row>
    <row r="21" outlineLevel="1" spans="1:2">
      <c r="A21" s="434">
        <v>1</v>
      </c>
      <c r="B21" s="437" t="s">
        <v>29</v>
      </c>
    </row>
    <row r="22" ht="36" outlineLevel="1" spans="1:2">
      <c r="A22" s="434">
        <v>2</v>
      </c>
      <c r="B22" s="437" t="s">
        <v>30</v>
      </c>
    </row>
    <row r="23" outlineLevel="1" spans="1:2">
      <c r="A23" s="434">
        <v>3</v>
      </c>
      <c r="B23" s="437" t="s">
        <v>31</v>
      </c>
    </row>
    <row r="24" spans="1:2">
      <c r="A24" s="434">
        <v>4</v>
      </c>
      <c r="B24" s="437" t="s">
        <v>32</v>
      </c>
    </row>
    <row r="25" outlineLevel="1" spans="1:2">
      <c r="A25" s="434">
        <v>5</v>
      </c>
      <c r="B25" s="437" t="s">
        <v>33</v>
      </c>
    </row>
    <row r="26" ht="24" outlineLevel="1" spans="1:2">
      <c r="A26" s="434">
        <v>6</v>
      </c>
      <c r="B26" s="437" t="s">
        <v>34</v>
      </c>
    </row>
    <row r="27" ht="48" outlineLevel="1" spans="1:2">
      <c r="A27" s="434">
        <v>7</v>
      </c>
      <c r="B27" s="437" t="s">
        <v>35</v>
      </c>
    </row>
    <row r="28" ht="27" customHeight="1" spans="1:2">
      <c r="A28" s="432" t="s">
        <v>36</v>
      </c>
      <c r="B28" s="433" t="s">
        <v>37</v>
      </c>
    </row>
    <row r="29" ht="25.5" customHeight="1" spans="1:2">
      <c r="A29" s="434">
        <v>1</v>
      </c>
      <c r="B29" s="437" t="s">
        <v>38</v>
      </c>
    </row>
    <row r="30" ht="24" spans="1:2">
      <c r="A30" s="434">
        <v>2</v>
      </c>
      <c r="B30" s="437" t="s">
        <v>39</v>
      </c>
    </row>
    <row r="31" ht="36" spans="1:2">
      <c r="A31" s="434">
        <v>3</v>
      </c>
      <c r="B31" s="437" t="s">
        <v>40</v>
      </c>
    </row>
    <row r="32" spans="1:2">
      <c r="A32" s="445">
        <v>6</v>
      </c>
      <c r="B32" s="446" t="s">
        <v>41</v>
      </c>
    </row>
  </sheetData>
  <mergeCells count="1">
    <mergeCell ref="A1:B1"/>
  </mergeCells>
  <printOptions horizontalCentered="1"/>
  <pageMargins left="0.388888888888889" right="0.388888888888889" top="0.588888888888889" bottom="0.588888888888889" header="0.11875" footer="0.11875"/>
  <pageSetup paperSize="9" scale="99" fitToHeight="0" orientation="portrait"/>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2"/>
  <sheetViews>
    <sheetView view="pageBreakPreview" zoomScaleNormal="100" workbookViewId="0">
      <pane ySplit="1" topLeftCell="A2" activePane="bottomLeft" state="frozen"/>
      <selection/>
      <selection pane="bottomLeft" activeCell="B19" sqref="B19"/>
    </sheetView>
  </sheetViews>
  <sheetFormatPr defaultColWidth="12" defaultRowHeight="12" outlineLevelCol="7"/>
  <cols>
    <col min="1" max="1" width="6.16666666666667" style="412" customWidth="1"/>
    <col min="2" max="2" width="112.833333333333" style="413" customWidth="1"/>
    <col min="3" max="5" width="12" style="413"/>
    <col min="6" max="6" width="12.3333333333333" style="413" customWidth="1"/>
    <col min="7" max="16384" width="12" style="413"/>
  </cols>
  <sheetData>
    <row r="1" ht="30" customHeight="1" spans="1:2">
      <c r="A1" s="414" t="s">
        <v>42</v>
      </c>
      <c r="B1" s="414"/>
    </row>
    <row r="2" s="410" customFormat="1" ht="24.95" customHeight="1" spans="1:8">
      <c r="A2" s="415" t="s">
        <v>6</v>
      </c>
      <c r="B2" s="416" t="s">
        <v>43</v>
      </c>
      <c r="C2" s="411"/>
      <c r="D2" s="411"/>
      <c r="E2" s="411"/>
      <c r="F2" s="411"/>
      <c r="G2" s="411"/>
      <c r="H2" s="411"/>
    </row>
    <row r="3" s="410" customFormat="1" ht="30" customHeight="1" outlineLevel="1" spans="1:8">
      <c r="A3" s="417">
        <v>1</v>
      </c>
      <c r="B3" s="418" t="s">
        <v>44</v>
      </c>
      <c r="C3" s="411"/>
      <c r="D3" s="411"/>
      <c r="E3" s="411"/>
      <c r="F3" s="411"/>
      <c r="G3" s="411"/>
      <c r="H3" s="411"/>
    </row>
    <row r="4" s="410" customFormat="1" ht="30" customHeight="1" outlineLevel="1" spans="1:8">
      <c r="A4" s="417">
        <v>2</v>
      </c>
      <c r="B4" s="418" t="s">
        <v>45</v>
      </c>
      <c r="C4" s="411"/>
      <c r="D4" s="411"/>
      <c r="E4" s="411"/>
      <c r="F4" s="411"/>
      <c r="G4" s="411"/>
      <c r="H4" s="411"/>
    </row>
    <row r="5" s="410" customFormat="1" ht="30" customHeight="1" outlineLevel="1" spans="1:8">
      <c r="A5" s="417">
        <v>3</v>
      </c>
      <c r="B5" s="419" t="s">
        <v>46</v>
      </c>
      <c r="C5" s="411"/>
      <c r="D5" s="411"/>
      <c r="E5" s="411"/>
      <c r="F5" s="411"/>
      <c r="G5" s="411"/>
      <c r="H5" s="411"/>
    </row>
    <row r="6" s="410" customFormat="1" ht="24.95" customHeight="1" outlineLevel="1" spans="1:8">
      <c r="A6" s="417">
        <v>4</v>
      </c>
      <c r="B6" s="419" t="s">
        <v>47</v>
      </c>
      <c r="C6" s="411"/>
      <c r="D6" s="411"/>
      <c r="E6" s="411"/>
      <c r="F6" s="411"/>
      <c r="G6" s="411"/>
      <c r="H6" s="411"/>
    </row>
    <row r="7" s="410" customFormat="1" ht="24.95" customHeight="1" spans="1:8">
      <c r="A7" s="415" t="s">
        <v>9</v>
      </c>
      <c r="B7" s="420" t="s">
        <v>48</v>
      </c>
      <c r="C7" s="411"/>
      <c r="D7" s="411"/>
      <c r="E7" s="411"/>
      <c r="F7" s="411"/>
      <c r="G7" s="411"/>
      <c r="H7" s="411"/>
    </row>
    <row r="8" s="410" customFormat="1" ht="69.95" customHeight="1" outlineLevel="1" spans="1:8">
      <c r="A8" s="417">
        <v>1</v>
      </c>
      <c r="B8" s="421" t="s">
        <v>49</v>
      </c>
      <c r="C8" s="411"/>
      <c r="D8" s="411"/>
      <c r="E8" s="411"/>
      <c r="F8" s="411"/>
      <c r="G8" s="411"/>
      <c r="H8" s="411"/>
    </row>
    <row r="9" s="410" customFormat="1" ht="45" customHeight="1" outlineLevel="1" spans="1:8">
      <c r="A9" s="417">
        <v>2</v>
      </c>
      <c r="B9" s="421" t="s">
        <v>50</v>
      </c>
      <c r="C9" s="411"/>
      <c r="D9" s="411"/>
      <c r="E9" s="411"/>
      <c r="F9" s="411"/>
      <c r="G9" s="411"/>
      <c r="H9" s="411"/>
    </row>
    <row r="10" s="410" customFormat="1" ht="69.95" customHeight="1" outlineLevel="1" spans="1:8">
      <c r="A10" s="417">
        <v>3</v>
      </c>
      <c r="B10" s="422" t="s">
        <v>51</v>
      </c>
      <c r="C10" s="411"/>
      <c r="D10" s="411"/>
      <c r="E10" s="411"/>
      <c r="F10" s="411"/>
      <c r="G10" s="411"/>
      <c r="H10" s="411"/>
    </row>
    <row r="11" s="410" customFormat="1" ht="24.95" customHeight="1" outlineLevel="1" spans="1:8">
      <c r="A11" s="417">
        <v>4</v>
      </c>
      <c r="B11" s="419" t="s">
        <v>52</v>
      </c>
      <c r="C11" s="411"/>
      <c r="D11" s="411"/>
      <c r="E11" s="411"/>
      <c r="F11" s="411"/>
      <c r="G11" s="411"/>
      <c r="H11" s="411"/>
    </row>
    <row r="12" s="410" customFormat="1" ht="24.95" customHeight="1" outlineLevel="1" spans="1:8">
      <c r="A12" s="417">
        <v>5</v>
      </c>
      <c r="B12" s="419" t="s">
        <v>53</v>
      </c>
      <c r="C12" s="411"/>
      <c r="D12" s="411"/>
      <c r="E12" s="411"/>
      <c r="F12" s="411"/>
      <c r="G12" s="411"/>
      <c r="H12" s="411"/>
    </row>
    <row r="13" s="410" customFormat="1" ht="24.95" customHeight="1" outlineLevel="1" spans="1:8">
      <c r="A13" s="417">
        <v>6</v>
      </c>
      <c r="B13" s="419" t="s">
        <v>54</v>
      </c>
      <c r="C13" s="411"/>
      <c r="D13" s="411"/>
      <c r="E13" s="411"/>
      <c r="F13" s="411"/>
      <c r="G13" s="411"/>
      <c r="H13" s="411"/>
    </row>
    <row r="14" s="410" customFormat="1" ht="24.95" customHeight="1" outlineLevel="1" spans="1:8">
      <c r="A14" s="417">
        <v>7</v>
      </c>
      <c r="B14" s="419" t="s">
        <v>55</v>
      </c>
      <c r="C14" s="411"/>
      <c r="D14" s="411"/>
      <c r="E14" s="411"/>
      <c r="F14" s="411"/>
      <c r="G14" s="411"/>
      <c r="H14" s="411"/>
    </row>
    <row r="15" s="411" customFormat="1" ht="24.95" customHeight="1" spans="1:2">
      <c r="A15" s="423" t="s">
        <v>24</v>
      </c>
      <c r="B15" s="420" t="s">
        <v>56</v>
      </c>
    </row>
    <row r="16" s="410" customFormat="1" ht="24.95" customHeight="1" outlineLevel="1" spans="1:2">
      <c r="A16" s="424">
        <v>1</v>
      </c>
      <c r="B16" s="422" t="s">
        <v>57</v>
      </c>
    </row>
    <row r="17" s="410" customFormat="1" ht="30" customHeight="1" outlineLevel="1" spans="1:2">
      <c r="A17" s="424">
        <v>2</v>
      </c>
      <c r="B17" s="422" t="s">
        <v>58</v>
      </c>
    </row>
    <row r="18" s="410" customFormat="1" ht="30" customHeight="1" outlineLevel="1" spans="1:2">
      <c r="A18" s="424">
        <v>3</v>
      </c>
      <c r="B18" s="422" t="s">
        <v>59</v>
      </c>
    </row>
    <row r="19" s="410" customFormat="1" ht="24.95" customHeight="1" outlineLevel="1" spans="1:2">
      <c r="A19" s="424">
        <v>4</v>
      </c>
      <c r="B19" s="422" t="s">
        <v>60</v>
      </c>
    </row>
    <row r="20" s="411" customFormat="1" ht="24.95" customHeight="1" spans="1:2">
      <c r="A20" s="423" t="s">
        <v>27</v>
      </c>
      <c r="B20" s="420" t="s">
        <v>61</v>
      </c>
    </row>
    <row r="21" s="410" customFormat="1" ht="60" customHeight="1" outlineLevel="1" spans="1:2">
      <c r="A21" s="424">
        <v>1</v>
      </c>
      <c r="B21" s="422" t="s">
        <v>62</v>
      </c>
    </row>
    <row r="22" s="410" customFormat="1" ht="24.95" customHeight="1" spans="1:8">
      <c r="A22" s="415" t="s">
        <v>36</v>
      </c>
      <c r="B22" s="420" t="s">
        <v>63</v>
      </c>
      <c r="C22" s="411"/>
      <c r="D22" s="411"/>
      <c r="E22" s="411"/>
      <c r="F22" s="411"/>
      <c r="G22" s="411"/>
      <c r="H22" s="411"/>
    </row>
    <row r="23" s="410" customFormat="1" outlineLevel="1" spans="1:8">
      <c r="A23" s="417">
        <v>1</v>
      </c>
      <c r="B23" s="425" t="s">
        <v>64</v>
      </c>
      <c r="C23" s="411"/>
      <c r="D23" s="411"/>
      <c r="E23" s="411"/>
      <c r="F23" s="411"/>
      <c r="G23" s="411"/>
      <c r="H23" s="411"/>
    </row>
    <row r="24" s="410" customFormat="1" ht="15.75" customHeight="1" outlineLevel="1" spans="1:8">
      <c r="A24" s="417">
        <v>2</v>
      </c>
      <c r="B24" s="425" t="s">
        <v>65</v>
      </c>
      <c r="C24" s="411"/>
      <c r="D24" s="411"/>
      <c r="E24" s="411"/>
      <c r="F24" s="411"/>
      <c r="G24" s="411"/>
      <c r="H24" s="411"/>
    </row>
    <row r="25" s="410" customFormat="1" ht="24" outlineLevel="1" spans="1:8">
      <c r="A25" s="417">
        <v>3</v>
      </c>
      <c r="B25" s="426" t="s">
        <v>66</v>
      </c>
      <c r="C25" s="411"/>
      <c r="D25" s="411"/>
      <c r="E25" s="411"/>
      <c r="F25" s="411"/>
      <c r="G25" s="411"/>
      <c r="H25" s="411"/>
    </row>
    <row r="26" s="410" customFormat="1" ht="36" customHeight="1" outlineLevel="1" spans="1:8">
      <c r="A26" s="417">
        <v>4</v>
      </c>
      <c r="B26" s="419" t="s">
        <v>67</v>
      </c>
      <c r="C26" s="411"/>
      <c r="D26" s="411"/>
      <c r="E26" s="411"/>
      <c r="F26" s="411"/>
      <c r="G26" s="411"/>
      <c r="H26" s="411"/>
    </row>
    <row r="27" s="410" customFormat="1" ht="36" outlineLevel="1" spans="1:8">
      <c r="A27" s="417">
        <v>5</v>
      </c>
      <c r="B27" s="419" t="s">
        <v>68</v>
      </c>
      <c r="C27" s="411"/>
      <c r="D27" s="411"/>
      <c r="E27" s="411"/>
      <c r="F27" s="411"/>
      <c r="G27" s="411"/>
      <c r="H27" s="411"/>
    </row>
    <row r="28" s="410" customFormat="1" outlineLevel="1" spans="1:8">
      <c r="A28" s="417">
        <v>6</v>
      </c>
      <c r="B28" s="419" t="s">
        <v>69</v>
      </c>
      <c r="C28" s="411"/>
      <c r="D28" s="411"/>
      <c r="E28" s="411"/>
      <c r="F28" s="411"/>
      <c r="G28" s="411"/>
      <c r="H28" s="411"/>
    </row>
    <row r="29" s="410" customFormat="1" outlineLevel="1" spans="1:8">
      <c r="A29" s="417">
        <v>7</v>
      </c>
      <c r="B29" s="419" t="s">
        <v>70</v>
      </c>
      <c r="C29" s="411"/>
      <c r="D29" s="411"/>
      <c r="E29" s="411"/>
      <c r="F29" s="411"/>
      <c r="G29" s="411"/>
      <c r="H29" s="411"/>
    </row>
    <row r="30" s="410" customFormat="1" ht="36" outlineLevel="1" spans="1:8">
      <c r="A30" s="417">
        <v>8</v>
      </c>
      <c r="B30" s="419" t="s">
        <v>71</v>
      </c>
      <c r="C30" s="411"/>
      <c r="D30" s="411"/>
      <c r="E30" s="411"/>
      <c r="F30" s="411"/>
      <c r="G30" s="411"/>
      <c r="H30" s="411"/>
    </row>
    <row r="31" s="411" customFormat="1" ht="24.95" customHeight="1" spans="1:2">
      <c r="A31" s="423" t="s">
        <v>72</v>
      </c>
      <c r="B31" s="420" t="s">
        <v>73</v>
      </c>
    </row>
    <row r="32" s="410" customFormat="1" ht="27.75" customHeight="1" outlineLevel="1" spans="1:2">
      <c r="A32" s="424">
        <v>1</v>
      </c>
      <c r="B32" s="422" t="s">
        <v>74</v>
      </c>
    </row>
  </sheetData>
  <mergeCells count="1">
    <mergeCell ref="A1:B1"/>
  </mergeCells>
  <printOptions horizontalCentered="1"/>
  <pageMargins left="0.388888888888889" right="0.388888888888889" top="0.588888888888889" bottom="0.588888888888889" header="0.11875" footer="0.11875"/>
  <pageSetup paperSize="9" scale="99" fitToHeight="0" orientation="portrait"/>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5"/>
  <sheetViews>
    <sheetView view="pageBreakPreview" zoomScaleNormal="100" workbookViewId="0">
      <selection activeCell="C16" sqref="C16"/>
    </sheetView>
  </sheetViews>
  <sheetFormatPr defaultColWidth="12" defaultRowHeight="13.5" outlineLevelCol="3"/>
  <cols>
    <col min="1" max="1" width="12" style="394"/>
    <col min="2" max="2" width="21.1666666666667" style="394" customWidth="1"/>
    <col min="3" max="3" width="74" style="394" customWidth="1"/>
    <col min="4" max="4" width="11.5" style="394" customWidth="1"/>
    <col min="5" max="16384" width="12" style="394"/>
  </cols>
  <sheetData>
    <row r="1" ht="23.25" customHeight="1"/>
    <row r="2" ht="34.5" customHeight="1" spans="1:4">
      <c r="A2" s="395"/>
      <c r="B2" s="395"/>
      <c r="C2" s="395"/>
      <c r="D2" s="395"/>
    </row>
    <row r="3" ht="25.5" spans="1:4">
      <c r="A3" s="396" t="s">
        <v>75</v>
      </c>
      <c r="B3" s="396"/>
      <c r="C3" s="396"/>
      <c r="D3" s="396"/>
    </row>
    <row r="4" ht="22.5" customHeight="1" spans="1:4">
      <c r="A4" s="395"/>
      <c r="B4" s="397"/>
      <c r="C4" s="395"/>
      <c r="D4" s="395"/>
    </row>
    <row r="5" ht="22.5" customHeight="1" spans="1:4">
      <c r="A5" s="395"/>
      <c r="B5" s="397"/>
      <c r="C5" s="395"/>
      <c r="D5" s="395"/>
    </row>
    <row r="6" ht="22.5" customHeight="1" spans="1:4">
      <c r="A6" s="395"/>
      <c r="B6" s="397"/>
      <c r="C6" s="395"/>
      <c r="D6" s="395"/>
    </row>
    <row r="7" ht="24.95" customHeight="1" spans="1:4">
      <c r="A7" s="398" t="s">
        <v>76</v>
      </c>
      <c r="B7" s="398"/>
      <c r="C7" s="399" t="s">
        <v>77</v>
      </c>
      <c r="D7" s="395"/>
    </row>
    <row r="8" ht="24.95" customHeight="1" spans="1:4">
      <c r="A8" s="400"/>
      <c r="B8" s="398"/>
      <c r="C8" s="401"/>
      <c r="D8" s="395"/>
    </row>
    <row r="9" ht="24.95" customHeight="1" spans="1:4">
      <c r="A9" s="398" t="s">
        <v>78</v>
      </c>
      <c r="B9" s="398"/>
      <c r="C9" s="399" t="s">
        <v>79</v>
      </c>
      <c r="D9" s="395"/>
    </row>
    <row r="10" ht="30" customHeight="1" spans="1:4">
      <c r="A10" s="400"/>
      <c r="B10" s="398"/>
      <c r="C10" s="401"/>
      <c r="D10" s="395"/>
    </row>
    <row r="11" ht="30" customHeight="1" spans="1:4">
      <c r="A11" s="400"/>
      <c r="B11" s="398"/>
      <c r="C11" s="401"/>
      <c r="D11" s="395"/>
    </row>
    <row r="12" ht="30" customHeight="1" spans="1:4">
      <c r="A12" s="400"/>
      <c r="B12" s="398"/>
      <c r="C12" s="401"/>
      <c r="D12" s="395"/>
    </row>
    <row r="13" ht="30" customHeight="1" spans="1:4">
      <c r="A13" s="400"/>
      <c r="B13" s="398"/>
      <c r="C13" s="401"/>
      <c r="D13" s="395"/>
    </row>
    <row r="14" ht="24.95" customHeight="1" spans="1:4">
      <c r="A14" s="398" t="s">
        <v>80</v>
      </c>
      <c r="B14" s="398"/>
      <c r="C14" s="402" t="e">
        <f>汇总表!C10</f>
        <v>#REF!</v>
      </c>
      <c r="D14" s="401"/>
    </row>
    <row r="15" ht="24.95" customHeight="1" spans="1:4">
      <c r="A15" s="403"/>
      <c r="B15" s="398"/>
      <c r="C15" s="401"/>
      <c r="D15" s="404"/>
    </row>
    <row r="16" ht="24.95" customHeight="1" spans="1:4">
      <c r="A16" s="398" t="s">
        <v>81</v>
      </c>
      <c r="B16" s="398"/>
      <c r="C16" s="405" t="e">
        <f>汇总表!C9</f>
        <v>#REF!</v>
      </c>
      <c r="D16" s="401" t="s">
        <v>82</v>
      </c>
    </row>
    <row r="17" ht="24.95" customHeight="1" spans="1:4">
      <c r="A17" s="403"/>
      <c r="B17" s="398"/>
      <c r="C17" s="406"/>
      <c r="D17" s="401"/>
    </row>
    <row r="18" ht="24.95" customHeight="1" spans="1:4">
      <c r="A18" s="403"/>
      <c r="B18" s="398"/>
      <c r="C18" s="406"/>
      <c r="D18" s="401"/>
    </row>
    <row r="19" ht="24.95" customHeight="1" spans="1:4">
      <c r="A19" s="403"/>
      <c r="B19" s="398"/>
      <c r="C19" s="406"/>
      <c r="D19" s="401"/>
    </row>
    <row r="20" ht="24.95" customHeight="1" spans="1:4">
      <c r="A20" s="403"/>
      <c r="B20" s="398"/>
      <c r="C20" s="406"/>
      <c r="D20" s="401"/>
    </row>
    <row r="21" ht="34.5" customHeight="1" spans="1:4">
      <c r="A21" s="398" t="s">
        <v>1</v>
      </c>
      <c r="B21" s="398"/>
      <c r="C21" s="407"/>
      <c r="D21" s="395"/>
    </row>
    <row r="22" ht="34.5" customHeight="1" spans="1:4">
      <c r="A22" s="398" t="s">
        <v>2</v>
      </c>
      <c r="B22" s="398"/>
      <c r="C22" s="408"/>
      <c r="D22" s="395"/>
    </row>
    <row r="23" ht="34.5" customHeight="1" spans="1:4">
      <c r="A23" s="398" t="s">
        <v>3</v>
      </c>
      <c r="B23" s="398"/>
      <c r="C23" s="408"/>
      <c r="D23" s="395"/>
    </row>
    <row r="24" ht="34.5" customHeight="1" spans="1:4">
      <c r="A24" s="398" t="s">
        <v>83</v>
      </c>
      <c r="B24" s="398"/>
      <c r="C24" s="409"/>
      <c r="D24" s="395"/>
    </row>
    <row r="25" ht="20.25" spans="1:4">
      <c r="A25" s="395"/>
      <c r="B25" s="398"/>
      <c r="C25" s="401"/>
      <c r="D25" s="395"/>
    </row>
  </sheetData>
  <mergeCells count="9">
    <mergeCell ref="A3:D3"/>
    <mergeCell ref="A7:B7"/>
    <mergeCell ref="A9:B9"/>
    <mergeCell ref="A14:B14"/>
    <mergeCell ref="A16:B16"/>
    <mergeCell ref="A21:B21"/>
    <mergeCell ref="A22:B22"/>
    <mergeCell ref="A23:B23"/>
    <mergeCell ref="A24:B24"/>
  </mergeCells>
  <printOptions horizontalCentered="1"/>
  <pageMargins left="0.590277777777778" right="0.590277777777778" top="0.747916666666667" bottom="0.747916666666667" header="0.313888888888889" footer="0.313888888888889"/>
  <pageSetup paperSize="9" scale="94"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14"/>
  <sheetViews>
    <sheetView workbookViewId="0">
      <selection activeCell="G5" sqref="G5"/>
    </sheetView>
  </sheetViews>
  <sheetFormatPr defaultColWidth="10.6666666666667" defaultRowHeight="14.25"/>
  <cols>
    <col min="1" max="1" width="10.6666666666667" style="366" customWidth="1"/>
    <col min="2" max="2" width="32.6666666666667" style="366" customWidth="1"/>
    <col min="3" max="3" width="18.3333333333333" style="367" customWidth="1"/>
    <col min="4" max="4" width="17.5" style="368" customWidth="1"/>
    <col min="5" max="5" width="21.8333333333333" style="369" customWidth="1"/>
    <col min="6" max="6" width="35.6666666666667" style="370" customWidth="1"/>
    <col min="7" max="7" width="21.1666666666667" style="366" customWidth="1"/>
    <col min="8" max="241" width="10.6666666666667" style="366" customWidth="1"/>
    <col min="242" max="16384" width="10.6666666666667" style="371"/>
  </cols>
  <sheetData>
    <row r="1" ht="27" customHeight="1" spans="1:6">
      <c r="A1" s="372" t="s">
        <v>84</v>
      </c>
      <c r="B1" s="372"/>
      <c r="C1" s="372"/>
      <c r="D1" s="372"/>
      <c r="E1" s="372"/>
      <c r="F1" s="372"/>
    </row>
    <row r="2" ht="18.75" customHeight="1" spans="1:6">
      <c r="A2" s="373" t="s">
        <v>85</v>
      </c>
      <c r="B2" s="373"/>
      <c r="C2" s="373"/>
      <c r="D2" s="373"/>
      <c r="E2" s="373"/>
      <c r="F2" s="373"/>
    </row>
    <row r="3" s="365" customFormat="1" ht="33.95" customHeight="1" spans="1:6">
      <c r="A3" s="374" t="s">
        <v>86</v>
      </c>
      <c r="B3" s="374" t="s">
        <v>87</v>
      </c>
      <c r="C3" s="375" t="s">
        <v>88</v>
      </c>
      <c r="D3" s="375" t="s">
        <v>89</v>
      </c>
      <c r="E3" s="375" t="s">
        <v>90</v>
      </c>
      <c r="F3" s="374" t="s">
        <v>91</v>
      </c>
    </row>
    <row r="4" ht="45.75" customHeight="1" spans="1:254">
      <c r="A4" s="376">
        <v>1</v>
      </c>
      <c r="B4" s="376" t="s">
        <v>92</v>
      </c>
      <c r="C4" s="377">
        <f>分汇总表!C6</f>
        <v>0</v>
      </c>
      <c r="D4" s="378">
        <v>2706.2</v>
      </c>
      <c r="E4" s="377">
        <f t="shared" ref="E4:E9" si="0">C4/D4</f>
        <v>0</v>
      </c>
      <c r="F4" s="379"/>
      <c r="G4" s="380">
        <v>368.83</v>
      </c>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c r="DQ4" s="380"/>
      <c r="DR4" s="380"/>
      <c r="DS4" s="380"/>
      <c r="DT4" s="380"/>
      <c r="DU4" s="380"/>
      <c r="DV4" s="380"/>
      <c r="DW4" s="380"/>
      <c r="DX4" s="380"/>
      <c r="DY4" s="380"/>
      <c r="DZ4" s="380"/>
      <c r="EA4" s="380"/>
      <c r="EB4" s="380"/>
      <c r="EC4" s="380"/>
      <c r="ED4" s="380"/>
      <c r="EE4" s="380"/>
      <c r="EF4" s="380"/>
      <c r="EG4" s="380"/>
      <c r="EH4" s="380"/>
      <c r="EI4" s="380"/>
      <c r="EJ4" s="380"/>
      <c r="EK4" s="380"/>
      <c r="EL4" s="380"/>
      <c r="EM4" s="380"/>
      <c r="EN4" s="380"/>
      <c r="EO4" s="380"/>
      <c r="EP4" s="380"/>
      <c r="EQ4" s="380"/>
      <c r="ER4" s="380"/>
      <c r="ES4" s="380"/>
      <c r="ET4" s="380"/>
      <c r="EU4" s="380"/>
      <c r="EV4" s="380"/>
      <c r="EW4" s="380"/>
      <c r="EX4" s="380"/>
      <c r="EY4" s="380"/>
      <c r="EZ4" s="380"/>
      <c r="FA4" s="380"/>
      <c r="FB4" s="380"/>
      <c r="FC4" s="380"/>
      <c r="FD4" s="380"/>
      <c r="FE4" s="380"/>
      <c r="FF4" s="380"/>
      <c r="FG4" s="380"/>
      <c r="FH4" s="380"/>
      <c r="FI4" s="380"/>
      <c r="FJ4" s="380"/>
      <c r="FK4" s="380"/>
      <c r="FL4" s="380"/>
      <c r="FM4" s="380"/>
      <c r="FN4" s="380"/>
      <c r="FO4" s="380"/>
      <c r="FP4" s="380"/>
      <c r="FQ4" s="380"/>
      <c r="FR4" s="380"/>
      <c r="FS4" s="380"/>
      <c r="FT4" s="380"/>
      <c r="FU4" s="380"/>
      <c r="FV4" s="380"/>
      <c r="FW4" s="380"/>
      <c r="FX4" s="380"/>
      <c r="FY4" s="380"/>
      <c r="FZ4" s="380"/>
      <c r="GA4" s="380"/>
      <c r="GB4" s="380"/>
      <c r="GC4" s="380"/>
      <c r="GD4" s="380"/>
      <c r="GE4" s="380"/>
      <c r="GF4" s="380"/>
      <c r="GG4" s="380"/>
      <c r="GH4" s="380"/>
      <c r="GI4" s="380"/>
      <c r="GJ4" s="380"/>
      <c r="GK4" s="380"/>
      <c r="GL4" s="380"/>
      <c r="GM4" s="380"/>
      <c r="GN4" s="380"/>
      <c r="GO4" s="380"/>
      <c r="GP4" s="380"/>
      <c r="GQ4" s="380"/>
      <c r="GR4" s="380"/>
      <c r="GS4" s="380"/>
      <c r="GT4" s="380"/>
      <c r="GU4" s="380"/>
      <c r="GV4" s="380"/>
      <c r="GW4" s="380"/>
      <c r="GX4" s="380"/>
      <c r="GY4" s="380"/>
      <c r="GZ4" s="380"/>
      <c r="HA4" s="380"/>
      <c r="HB4" s="380"/>
      <c r="HC4" s="380"/>
      <c r="HD4" s="380"/>
      <c r="HE4" s="380"/>
      <c r="HF4" s="380"/>
      <c r="HG4" s="380"/>
      <c r="HH4" s="380"/>
      <c r="HI4" s="380"/>
      <c r="HJ4" s="380"/>
      <c r="HK4" s="380"/>
      <c r="HL4" s="380"/>
      <c r="HM4" s="380"/>
      <c r="HN4" s="380"/>
      <c r="HO4" s="380"/>
      <c r="HP4" s="380"/>
      <c r="HQ4" s="380"/>
      <c r="HR4" s="380"/>
      <c r="HS4" s="380"/>
      <c r="HT4" s="380"/>
      <c r="HU4" s="380"/>
      <c r="HV4" s="380"/>
      <c r="HW4" s="380"/>
      <c r="HX4" s="380"/>
      <c r="HY4" s="380"/>
      <c r="HZ4" s="380"/>
      <c r="IA4" s="380"/>
      <c r="IB4" s="380"/>
      <c r="IC4" s="380"/>
      <c r="ID4" s="380"/>
      <c r="IE4" s="380"/>
      <c r="IF4" s="380"/>
      <c r="IG4" s="380"/>
      <c r="IH4" s="380"/>
      <c r="II4" s="380"/>
      <c r="IJ4" s="380"/>
      <c r="IK4" s="380"/>
      <c r="IL4" s="380"/>
      <c r="IM4" s="380"/>
      <c r="IN4" s="380"/>
      <c r="IO4" s="380"/>
      <c r="IP4" s="380"/>
      <c r="IQ4" s="380"/>
      <c r="IR4" s="380"/>
      <c r="IS4" s="380"/>
      <c r="IT4" s="380"/>
    </row>
    <row r="5" ht="45.75" customHeight="1" spans="1:254">
      <c r="A5" s="376">
        <v>2</v>
      </c>
      <c r="B5" s="376" t="s">
        <v>93</v>
      </c>
      <c r="C5" s="377">
        <f>分汇总表!C26</f>
        <v>0</v>
      </c>
      <c r="D5" s="378">
        <v>2706.2</v>
      </c>
      <c r="E5" s="377">
        <f t="shared" si="0"/>
        <v>0</v>
      </c>
      <c r="F5" s="379"/>
      <c r="G5" s="380">
        <f>D4-G4</f>
        <v>2337.37</v>
      </c>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c r="DQ5" s="380"/>
      <c r="DR5" s="380"/>
      <c r="DS5" s="380"/>
      <c r="DT5" s="380"/>
      <c r="DU5" s="380"/>
      <c r="DV5" s="380"/>
      <c r="DW5" s="380"/>
      <c r="DX5" s="380"/>
      <c r="DY5" s="380"/>
      <c r="DZ5" s="380"/>
      <c r="EA5" s="380"/>
      <c r="EB5" s="380"/>
      <c r="EC5" s="380"/>
      <c r="ED5" s="380"/>
      <c r="EE5" s="380"/>
      <c r="EF5" s="380"/>
      <c r="EG5" s="380"/>
      <c r="EH5" s="380"/>
      <c r="EI5" s="380"/>
      <c r="EJ5" s="380"/>
      <c r="EK5" s="380"/>
      <c r="EL5" s="380"/>
      <c r="EM5" s="380"/>
      <c r="EN5" s="380"/>
      <c r="EO5" s="380"/>
      <c r="EP5" s="380"/>
      <c r="EQ5" s="380"/>
      <c r="ER5" s="380"/>
      <c r="ES5" s="380"/>
      <c r="ET5" s="380"/>
      <c r="EU5" s="380"/>
      <c r="EV5" s="380"/>
      <c r="EW5" s="380"/>
      <c r="EX5" s="380"/>
      <c r="EY5" s="380"/>
      <c r="EZ5" s="380"/>
      <c r="FA5" s="380"/>
      <c r="FB5" s="380"/>
      <c r="FC5" s="380"/>
      <c r="FD5" s="380"/>
      <c r="FE5" s="380"/>
      <c r="FF5" s="380"/>
      <c r="FG5" s="380"/>
      <c r="FH5" s="380"/>
      <c r="FI5" s="380"/>
      <c r="FJ5" s="380"/>
      <c r="FK5" s="380"/>
      <c r="FL5" s="380"/>
      <c r="FM5" s="380"/>
      <c r="FN5" s="380"/>
      <c r="FO5" s="380"/>
      <c r="FP5" s="380"/>
      <c r="FQ5" s="380"/>
      <c r="FR5" s="380"/>
      <c r="FS5" s="380"/>
      <c r="FT5" s="380"/>
      <c r="FU5" s="380"/>
      <c r="FV5" s="380"/>
      <c r="FW5" s="380"/>
      <c r="FX5" s="380"/>
      <c r="FY5" s="380"/>
      <c r="FZ5" s="380"/>
      <c r="GA5" s="380"/>
      <c r="GB5" s="380"/>
      <c r="GC5" s="380"/>
      <c r="GD5" s="380"/>
      <c r="GE5" s="380"/>
      <c r="GF5" s="380"/>
      <c r="GG5" s="380"/>
      <c r="GH5" s="380"/>
      <c r="GI5" s="380"/>
      <c r="GJ5" s="380"/>
      <c r="GK5" s="380"/>
      <c r="GL5" s="380"/>
      <c r="GM5" s="380"/>
      <c r="GN5" s="380"/>
      <c r="GO5" s="380"/>
      <c r="GP5" s="380"/>
      <c r="GQ5" s="380"/>
      <c r="GR5" s="380"/>
      <c r="GS5" s="380"/>
      <c r="GT5" s="380"/>
      <c r="GU5" s="380"/>
      <c r="GV5" s="380"/>
      <c r="GW5" s="380"/>
      <c r="GX5" s="380"/>
      <c r="GY5" s="380"/>
      <c r="GZ5" s="380"/>
      <c r="HA5" s="380"/>
      <c r="HB5" s="380"/>
      <c r="HC5" s="380"/>
      <c r="HD5" s="380"/>
      <c r="HE5" s="380"/>
      <c r="HF5" s="380"/>
      <c r="HG5" s="380"/>
      <c r="HH5" s="380"/>
      <c r="HI5" s="380"/>
      <c r="HJ5" s="380"/>
      <c r="HK5" s="380"/>
      <c r="HL5" s="380"/>
      <c r="HM5" s="380"/>
      <c r="HN5" s="380"/>
      <c r="HO5" s="380"/>
      <c r="HP5" s="380"/>
      <c r="HQ5" s="380"/>
      <c r="HR5" s="380"/>
      <c r="HS5" s="380"/>
      <c r="HT5" s="380"/>
      <c r="HU5" s="380"/>
      <c r="HV5" s="380"/>
      <c r="HW5" s="380"/>
      <c r="HX5" s="380"/>
      <c r="HY5" s="380"/>
      <c r="HZ5" s="380"/>
      <c r="IA5" s="380"/>
      <c r="IB5" s="380"/>
      <c r="IC5" s="380"/>
      <c r="ID5" s="380"/>
      <c r="IE5" s="380"/>
      <c r="IF5" s="380"/>
      <c r="IG5" s="380"/>
      <c r="IH5" s="380"/>
      <c r="II5" s="380"/>
      <c r="IJ5" s="380"/>
      <c r="IK5" s="380"/>
      <c r="IL5" s="380"/>
      <c r="IM5" s="380"/>
      <c r="IN5" s="380"/>
      <c r="IO5" s="380"/>
      <c r="IP5" s="380"/>
      <c r="IQ5" s="380"/>
      <c r="IR5" s="380"/>
      <c r="IS5" s="380"/>
      <c r="IT5" s="380"/>
    </row>
    <row r="6" ht="45.75" customHeight="1" spans="1:254">
      <c r="A6" s="376">
        <v>3</v>
      </c>
      <c r="B6" s="376" t="s">
        <v>94</v>
      </c>
      <c r="C6" s="377" t="e">
        <f>#REF!</f>
        <v>#REF!</v>
      </c>
      <c r="D6" s="378">
        <v>2706.2</v>
      </c>
      <c r="E6" s="377" t="e">
        <f t="shared" si="0"/>
        <v>#REF!</v>
      </c>
      <c r="F6" s="379"/>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380"/>
      <c r="EJ6" s="380"/>
      <c r="EK6" s="380"/>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380"/>
      <c r="FK6" s="380"/>
      <c r="FL6" s="380"/>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380"/>
      <c r="GL6" s="380"/>
      <c r="GM6" s="380"/>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380"/>
      <c r="HM6" s="380"/>
      <c r="HN6" s="380"/>
      <c r="HO6" s="380"/>
      <c r="HP6" s="380"/>
      <c r="HQ6" s="380"/>
      <c r="HR6" s="380"/>
      <c r="HS6" s="380"/>
      <c r="HT6" s="380"/>
      <c r="HU6" s="380"/>
      <c r="HV6" s="380"/>
      <c r="HW6" s="380"/>
      <c r="HX6" s="380"/>
      <c r="HY6" s="380"/>
      <c r="HZ6" s="380"/>
      <c r="IA6" s="380"/>
      <c r="IB6" s="380"/>
      <c r="IC6" s="380"/>
      <c r="ID6" s="380"/>
      <c r="IE6" s="380"/>
      <c r="IF6" s="380"/>
      <c r="IG6" s="380"/>
      <c r="IH6" s="380"/>
      <c r="II6" s="380"/>
      <c r="IJ6" s="380"/>
      <c r="IK6" s="380"/>
      <c r="IL6" s="380"/>
      <c r="IM6" s="380"/>
      <c r="IN6" s="380"/>
      <c r="IO6" s="380"/>
      <c r="IP6" s="380"/>
      <c r="IQ6" s="380"/>
      <c r="IR6" s="380"/>
      <c r="IS6" s="380"/>
      <c r="IT6" s="380"/>
    </row>
    <row r="7" ht="45.75" customHeight="1" spans="1:254">
      <c r="A7" s="381">
        <v>4</v>
      </c>
      <c r="B7" s="382" t="s">
        <v>95</v>
      </c>
      <c r="C7" s="383">
        <f>'暂列金 '!E4</f>
        <v>130000</v>
      </c>
      <c r="D7" s="378">
        <v>2706.2</v>
      </c>
      <c r="E7" s="384">
        <f t="shared" si="0"/>
        <v>48.037839036287</v>
      </c>
      <c r="F7" s="385"/>
      <c r="G7" s="380"/>
      <c r="H7" s="380"/>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c r="EM7" s="380"/>
      <c r="EN7" s="380"/>
      <c r="EO7" s="380"/>
      <c r="EP7" s="380"/>
      <c r="EQ7" s="380"/>
      <c r="ER7" s="380"/>
      <c r="ES7" s="380"/>
      <c r="ET7" s="380"/>
      <c r="EU7" s="380"/>
      <c r="EV7" s="380"/>
      <c r="EW7" s="380"/>
      <c r="EX7" s="380"/>
      <c r="EY7" s="380"/>
      <c r="EZ7" s="380"/>
      <c r="FA7" s="380"/>
      <c r="FB7" s="380"/>
      <c r="FC7" s="380"/>
      <c r="FD7" s="380"/>
      <c r="FE7" s="380"/>
      <c r="FF7" s="380"/>
      <c r="FG7" s="380"/>
      <c r="FH7" s="380"/>
      <c r="FI7" s="380"/>
      <c r="FJ7" s="380"/>
      <c r="FK7" s="380"/>
      <c r="FL7" s="380"/>
      <c r="FM7" s="380"/>
      <c r="FN7" s="380"/>
      <c r="FO7" s="380"/>
      <c r="FP7" s="380"/>
      <c r="FQ7" s="380"/>
      <c r="FR7" s="380"/>
      <c r="FS7" s="380"/>
      <c r="FT7" s="380"/>
      <c r="FU7" s="380"/>
      <c r="FV7" s="380"/>
      <c r="FW7" s="380"/>
      <c r="FX7" s="380"/>
      <c r="FY7" s="380"/>
      <c r="FZ7" s="380"/>
      <c r="GA7" s="380"/>
      <c r="GB7" s="380"/>
      <c r="GC7" s="380"/>
      <c r="GD7" s="380"/>
      <c r="GE7" s="380"/>
      <c r="GF7" s="380"/>
      <c r="GG7" s="380"/>
      <c r="GH7" s="380"/>
      <c r="GI7" s="380"/>
      <c r="GJ7" s="380"/>
      <c r="GK7" s="380"/>
      <c r="GL7" s="380"/>
      <c r="GM7" s="380"/>
      <c r="GN7" s="380"/>
      <c r="GO7" s="380"/>
      <c r="GP7" s="380"/>
      <c r="GQ7" s="380"/>
      <c r="GR7" s="380"/>
      <c r="GS7" s="380"/>
      <c r="GT7" s="380"/>
      <c r="GU7" s="380"/>
      <c r="GV7" s="380"/>
      <c r="GW7" s="380"/>
      <c r="GX7" s="380"/>
      <c r="GY7" s="380"/>
      <c r="GZ7" s="380"/>
      <c r="HA7" s="380"/>
      <c r="HB7" s="380"/>
      <c r="HC7" s="380"/>
      <c r="HD7" s="380"/>
      <c r="HE7" s="380"/>
      <c r="HF7" s="380"/>
      <c r="HG7" s="380"/>
      <c r="HH7" s="380"/>
      <c r="HI7" s="380"/>
      <c r="HJ7" s="380"/>
      <c r="HK7" s="380"/>
      <c r="HL7" s="380"/>
      <c r="HM7" s="380"/>
      <c r="HN7" s="380"/>
      <c r="HO7" s="380"/>
      <c r="HP7" s="380"/>
      <c r="HQ7" s="380"/>
      <c r="HR7" s="380"/>
      <c r="HS7" s="380"/>
      <c r="HT7" s="380"/>
      <c r="HU7" s="380"/>
      <c r="HV7" s="380"/>
      <c r="HW7" s="380"/>
      <c r="HX7" s="380"/>
      <c r="HY7" s="380"/>
      <c r="HZ7" s="380"/>
      <c r="IA7" s="380"/>
      <c r="IB7" s="380"/>
      <c r="IC7" s="380"/>
      <c r="ID7" s="380"/>
      <c r="IE7" s="380"/>
      <c r="IF7" s="380"/>
      <c r="IG7" s="380"/>
      <c r="IH7" s="380"/>
      <c r="II7" s="380"/>
      <c r="IJ7" s="380"/>
      <c r="IK7" s="380"/>
      <c r="IL7" s="380"/>
      <c r="IM7" s="380"/>
      <c r="IN7" s="380"/>
      <c r="IO7" s="380"/>
      <c r="IP7" s="380"/>
      <c r="IQ7" s="380"/>
      <c r="IR7" s="380"/>
      <c r="IS7" s="380"/>
      <c r="IT7" s="380"/>
    </row>
    <row r="8" ht="45.75" customHeight="1" spans="1:254">
      <c r="A8" s="381">
        <v>5</v>
      </c>
      <c r="B8" s="382" t="s">
        <v>96</v>
      </c>
      <c r="C8" s="386">
        <v>0</v>
      </c>
      <c r="D8" s="378">
        <v>2706.2</v>
      </c>
      <c r="E8" s="387">
        <f t="shared" si="0"/>
        <v>0</v>
      </c>
      <c r="F8" s="387"/>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c r="BW8" s="380"/>
      <c r="BX8" s="380"/>
      <c r="BY8" s="380"/>
      <c r="BZ8" s="380"/>
      <c r="CA8" s="380"/>
      <c r="CB8" s="380"/>
      <c r="CC8" s="380"/>
      <c r="CD8" s="380"/>
      <c r="CE8" s="380"/>
      <c r="CF8" s="380"/>
      <c r="CG8" s="380"/>
      <c r="CH8" s="380"/>
      <c r="CI8" s="380"/>
      <c r="CJ8" s="380"/>
      <c r="CK8" s="380"/>
      <c r="CL8" s="380"/>
      <c r="CM8" s="380"/>
      <c r="CN8" s="380"/>
      <c r="CO8" s="380"/>
      <c r="CP8" s="380"/>
      <c r="CQ8" s="380"/>
      <c r="CR8" s="380"/>
      <c r="CS8" s="380"/>
      <c r="CT8" s="380"/>
      <c r="CU8" s="380"/>
      <c r="CV8" s="380"/>
      <c r="CW8" s="380"/>
      <c r="CX8" s="380"/>
      <c r="CY8" s="380"/>
      <c r="CZ8" s="380"/>
      <c r="DA8" s="380"/>
      <c r="DB8" s="380"/>
      <c r="DC8" s="380"/>
      <c r="DD8" s="380"/>
      <c r="DE8" s="380"/>
      <c r="DF8" s="380"/>
      <c r="DG8" s="380"/>
      <c r="DH8" s="380"/>
      <c r="DI8" s="380"/>
      <c r="DJ8" s="380"/>
      <c r="DK8" s="380"/>
      <c r="DL8" s="380"/>
      <c r="DM8" s="380"/>
      <c r="DN8" s="380"/>
      <c r="DO8" s="380"/>
      <c r="DP8" s="380"/>
      <c r="DQ8" s="380"/>
      <c r="DR8" s="380"/>
      <c r="DS8" s="380"/>
      <c r="DT8" s="380"/>
      <c r="DU8" s="380"/>
      <c r="DV8" s="380"/>
      <c r="DW8" s="380"/>
      <c r="DX8" s="380"/>
      <c r="DY8" s="380"/>
      <c r="DZ8" s="380"/>
      <c r="EA8" s="380"/>
      <c r="EB8" s="380"/>
      <c r="EC8" s="380"/>
      <c r="ED8" s="380"/>
      <c r="EE8" s="380"/>
      <c r="EF8" s="380"/>
      <c r="EG8" s="380"/>
      <c r="EH8" s="380"/>
      <c r="EI8" s="380"/>
      <c r="EJ8" s="380"/>
      <c r="EK8" s="380"/>
      <c r="EL8" s="380"/>
      <c r="EM8" s="380"/>
      <c r="EN8" s="380"/>
      <c r="EO8" s="380"/>
      <c r="EP8" s="380"/>
      <c r="EQ8" s="380"/>
      <c r="ER8" s="380"/>
      <c r="ES8" s="380"/>
      <c r="ET8" s="380"/>
      <c r="EU8" s="380"/>
      <c r="EV8" s="380"/>
      <c r="EW8" s="380"/>
      <c r="EX8" s="380"/>
      <c r="EY8" s="380"/>
      <c r="EZ8" s="380"/>
      <c r="FA8" s="380"/>
      <c r="FB8" s="380"/>
      <c r="FC8" s="380"/>
      <c r="FD8" s="380"/>
      <c r="FE8" s="380"/>
      <c r="FF8" s="380"/>
      <c r="FG8" s="380"/>
      <c r="FH8" s="380"/>
      <c r="FI8" s="380"/>
      <c r="FJ8" s="380"/>
      <c r="FK8" s="380"/>
      <c r="FL8" s="380"/>
      <c r="FM8" s="380"/>
      <c r="FN8" s="380"/>
      <c r="FO8" s="380"/>
      <c r="FP8" s="380"/>
      <c r="FQ8" s="380"/>
      <c r="FR8" s="380"/>
      <c r="FS8" s="380"/>
      <c r="FT8" s="380"/>
      <c r="FU8" s="380"/>
      <c r="FV8" s="380"/>
      <c r="FW8" s="380"/>
      <c r="FX8" s="380"/>
      <c r="FY8" s="380"/>
      <c r="FZ8" s="380"/>
      <c r="GA8" s="380"/>
      <c r="GB8" s="380"/>
      <c r="GC8" s="380"/>
      <c r="GD8" s="380"/>
      <c r="GE8" s="380"/>
      <c r="GF8" s="380"/>
      <c r="GG8" s="380"/>
      <c r="GH8" s="380"/>
      <c r="GI8" s="380"/>
      <c r="GJ8" s="380"/>
      <c r="GK8" s="380"/>
      <c r="GL8" s="380"/>
      <c r="GM8" s="380"/>
      <c r="GN8" s="380"/>
      <c r="GO8" s="380"/>
      <c r="GP8" s="380"/>
      <c r="GQ8" s="380"/>
      <c r="GR8" s="380"/>
      <c r="GS8" s="380"/>
      <c r="GT8" s="380"/>
      <c r="GU8" s="380"/>
      <c r="GV8" s="380"/>
      <c r="GW8" s="380"/>
      <c r="GX8" s="380"/>
      <c r="GY8" s="380"/>
      <c r="GZ8" s="380"/>
      <c r="HA8" s="380"/>
      <c r="HB8" s="380"/>
      <c r="HC8" s="380"/>
      <c r="HD8" s="380"/>
      <c r="HE8" s="380"/>
      <c r="HF8" s="380"/>
      <c r="HG8" s="380"/>
      <c r="HH8" s="380"/>
      <c r="HI8" s="380"/>
      <c r="HJ8" s="380"/>
      <c r="HK8" s="380"/>
      <c r="HL8" s="380"/>
      <c r="HM8" s="380"/>
      <c r="HN8" s="380"/>
      <c r="HO8" s="380"/>
      <c r="HP8" s="380"/>
      <c r="HQ8" s="380"/>
      <c r="HR8" s="380"/>
      <c r="HS8" s="380"/>
      <c r="HT8" s="380"/>
      <c r="HU8" s="380"/>
      <c r="HV8" s="380"/>
      <c r="HW8" s="380"/>
      <c r="HX8" s="380"/>
      <c r="HY8" s="380"/>
      <c r="HZ8" s="380"/>
      <c r="IA8" s="380"/>
      <c r="IB8" s="380"/>
      <c r="IC8" s="380"/>
      <c r="ID8" s="380"/>
      <c r="IE8" s="380"/>
      <c r="IF8" s="380"/>
      <c r="IG8" s="380"/>
      <c r="IH8" s="380"/>
      <c r="II8" s="380"/>
      <c r="IJ8" s="380"/>
      <c r="IK8" s="380"/>
      <c r="IL8" s="380"/>
      <c r="IM8" s="380"/>
      <c r="IN8" s="380"/>
      <c r="IO8" s="380"/>
      <c r="IP8" s="380"/>
      <c r="IQ8" s="380"/>
      <c r="IR8" s="380"/>
      <c r="IS8" s="380"/>
      <c r="IT8" s="380"/>
    </row>
    <row r="9" ht="45.75" customHeight="1" spans="1:254">
      <c r="A9" s="381">
        <v>6</v>
      </c>
      <c r="B9" s="382" t="s">
        <v>75</v>
      </c>
      <c r="C9" s="388" t="e">
        <f>ROUND(SUM(C4:C8),0)</f>
        <v>#REF!</v>
      </c>
      <c r="D9" s="378">
        <v>2706.2</v>
      </c>
      <c r="E9" s="384" t="e">
        <f t="shared" si="0"/>
        <v>#REF!</v>
      </c>
      <c r="F9" s="385"/>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380"/>
      <c r="AU9" s="380"/>
      <c r="AV9" s="380"/>
      <c r="AW9" s="380"/>
      <c r="AX9" s="380"/>
      <c r="AY9" s="380"/>
      <c r="AZ9" s="380"/>
      <c r="BA9" s="380"/>
      <c r="BB9" s="380"/>
      <c r="BC9" s="380"/>
      <c r="BD9" s="380"/>
      <c r="BE9" s="380"/>
      <c r="BF9" s="380"/>
      <c r="BG9" s="380"/>
      <c r="BH9" s="380"/>
      <c r="BI9" s="380"/>
      <c r="BJ9" s="380"/>
      <c r="BK9" s="380"/>
      <c r="BL9" s="380"/>
      <c r="BM9" s="380"/>
      <c r="BN9" s="380"/>
      <c r="BO9" s="380"/>
      <c r="BP9" s="380"/>
      <c r="BQ9" s="380"/>
      <c r="BR9" s="380"/>
      <c r="BS9" s="380"/>
      <c r="BT9" s="380"/>
      <c r="BU9" s="380"/>
      <c r="BV9" s="380"/>
      <c r="BW9" s="380"/>
      <c r="BX9" s="380"/>
      <c r="BY9" s="380"/>
      <c r="BZ9" s="380"/>
      <c r="CA9" s="380"/>
      <c r="CB9" s="380"/>
      <c r="CC9" s="380"/>
      <c r="CD9" s="380"/>
      <c r="CE9" s="380"/>
      <c r="CF9" s="380"/>
      <c r="CG9" s="380"/>
      <c r="CH9" s="380"/>
      <c r="CI9" s="380"/>
      <c r="CJ9" s="380"/>
      <c r="CK9" s="380"/>
      <c r="CL9" s="380"/>
      <c r="CM9" s="380"/>
      <c r="CN9" s="380"/>
      <c r="CO9" s="380"/>
      <c r="CP9" s="380"/>
      <c r="CQ9" s="380"/>
      <c r="CR9" s="380"/>
      <c r="CS9" s="380"/>
      <c r="CT9" s="380"/>
      <c r="CU9" s="380"/>
      <c r="CV9" s="380"/>
      <c r="CW9" s="380"/>
      <c r="CX9" s="380"/>
      <c r="CY9" s="380"/>
      <c r="CZ9" s="380"/>
      <c r="DA9" s="380"/>
      <c r="DB9" s="380"/>
      <c r="DC9" s="380"/>
      <c r="DD9" s="380"/>
      <c r="DE9" s="380"/>
      <c r="DF9" s="380"/>
      <c r="DG9" s="380"/>
      <c r="DH9" s="380"/>
      <c r="DI9" s="380"/>
      <c r="DJ9" s="380"/>
      <c r="DK9" s="380"/>
      <c r="DL9" s="380"/>
      <c r="DM9" s="380"/>
      <c r="DN9" s="380"/>
      <c r="DO9" s="380"/>
      <c r="DP9" s="380"/>
      <c r="DQ9" s="380"/>
      <c r="DR9" s="380"/>
      <c r="DS9" s="380"/>
      <c r="DT9" s="380"/>
      <c r="DU9" s="380"/>
      <c r="DV9" s="380"/>
      <c r="DW9" s="380"/>
      <c r="DX9" s="380"/>
      <c r="DY9" s="380"/>
      <c r="DZ9" s="380"/>
      <c r="EA9" s="380"/>
      <c r="EB9" s="380"/>
      <c r="EC9" s="380"/>
      <c r="ED9" s="380"/>
      <c r="EE9" s="380"/>
      <c r="EF9" s="380"/>
      <c r="EG9" s="380"/>
      <c r="EH9" s="380"/>
      <c r="EI9" s="380"/>
      <c r="EJ9" s="380"/>
      <c r="EK9" s="380"/>
      <c r="EL9" s="380"/>
      <c r="EM9" s="380"/>
      <c r="EN9" s="380"/>
      <c r="EO9" s="380"/>
      <c r="EP9" s="380"/>
      <c r="EQ9" s="380"/>
      <c r="ER9" s="380"/>
      <c r="ES9" s="380"/>
      <c r="ET9" s="380"/>
      <c r="EU9" s="380"/>
      <c r="EV9" s="380"/>
      <c r="EW9" s="380"/>
      <c r="EX9" s="380"/>
      <c r="EY9" s="380"/>
      <c r="EZ9" s="380"/>
      <c r="FA9" s="380"/>
      <c r="FB9" s="380"/>
      <c r="FC9" s="380"/>
      <c r="FD9" s="380"/>
      <c r="FE9" s="380"/>
      <c r="FF9" s="380"/>
      <c r="FG9" s="380"/>
      <c r="FH9" s="380"/>
      <c r="FI9" s="380"/>
      <c r="FJ9" s="380"/>
      <c r="FK9" s="380"/>
      <c r="FL9" s="380"/>
      <c r="FM9" s="380"/>
      <c r="FN9" s="380"/>
      <c r="FO9" s="380"/>
      <c r="FP9" s="380"/>
      <c r="FQ9" s="380"/>
      <c r="FR9" s="380"/>
      <c r="FS9" s="380"/>
      <c r="FT9" s="380"/>
      <c r="FU9" s="380"/>
      <c r="FV9" s="380"/>
      <c r="FW9" s="380"/>
      <c r="FX9" s="380"/>
      <c r="FY9" s="380"/>
      <c r="FZ9" s="380"/>
      <c r="GA9" s="380"/>
      <c r="GB9" s="380"/>
      <c r="GC9" s="380"/>
      <c r="GD9" s="380"/>
      <c r="GE9" s="380"/>
      <c r="GF9" s="380"/>
      <c r="GG9" s="380"/>
      <c r="GH9" s="380"/>
      <c r="GI9" s="380"/>
      <c r="GJ9" s="380"/>
      <c r="GK9" s="380"/>
      <c r="GL9" s="380"/>
      <c r="GM9" s="380"/>
      <c r="GN9" s="380"/>
      <c r="GO9" s="380"/>
      <c r="GP9" s="380"/>
      <c r="GQ9" s="380"/>
      <c r="GR9" s="380"/>
      <c r="GS9" s="380"/>
      <c r="GT9" s="380"/>
      <c r="GU9" s="380"/>
      <c r="GV9" s="380"/>
      <c r="GW9" s="380"/>
      <c r="GX9" s="380"/>
      <c r="GY9" s="380"/>
      <c r="GZ9" s="380"/>
      <c r="HA9" s="380"/>
      <c r="HB9" s="380"/>
      <c r="HC9" s="380"/>
      <c r="HD9" s="380"/>
      <c r="HE9" s="380"/>
      <c r="HF9" s="380"/>
      <c r="HG9" s="380"/>
      <c r="HH9" s="380"/>
      <c r="HI9" s="380"/>
      <c r="HJ9" s="380"/>
      <c r="HK9" s="380"/>
      <c r="HL9" s="380"/>
      <c r="HM9" s="380"/>
      <c r="HN9" s="380"/>
      <c r="HO9" s="380"/>
      <c r="HP9" s="380"/>
      <c r="HQ9" s="380"/>
      <c r="HR9" s="380"/>
      <c r="HS9" s="380"/>
      <c r="HT9" s="380"/>
      <c r="HU9" s="380"/>
      <c r="HV9" s="380"/>
      <c r="HW9" s="380"/>
      <c r="HX9" s="380"/>
      <c r="HY9" s="380"/>
      <c r="HZ9" s="380"/>
      <c r="IA9" s="380"/>
      <c r="IB9" s="380"/>
      <c r="IC9" s="380"/>
      <c r="ID9" s="380"/>
      <c r="IE9" s="380"/>
      <c r="IF9" s="380"/>
      <c r="IG9" s="380"/>
      <c r="IH9" s="380"/>
      <c r="II9" s="380"/>
      <c r="IJ9" s="380"/>
      <c r="IK9" s="380"/>
      <c r="IL9" s="380"/>
      <c r="IM9" s="380"/>
      <c r="IN9" s="380"/>
      <c r="IO9" s="380"/>
      <c r="IP9" s="380"/>
      <c r="IQ9" s="380"/>
      <c r="IR9" s="380"/>
      <c r="IS9" s="380"/>
      <c r="IT9" s="380"/>
    </row>
    <row r="10" ht="45.75" customHeight="1" spans="1:254">
      <c r="A10" s="381">
        <v>7</v>
      </c>
      <c r="B10" s="382" t="s">
        <v>97</v>
      </c>
      <c r="C10" s="389" t="e">
        <f>C9</f>
        <v>#REF!</v>
      </c>
      <c r="D10" s="390"/>
      <c r="E10" s="391"/>
      <c r="F10" s="385"/>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0"/>
      <c r="AO10" s="380"/>
      <c r="AP10" s="380"/>
      <c r="AQ10" s="380"/>
      <c r="AR10" s="380"/>
      <c r="AS10" s="380"/>
      <c r="AT10" s="380"/>
      <c r="AU10" s="380"/>
      <c r="AV10" s="380"/>
      <c r="AW10" s="380"/>
      <c r="AX10" s="380"/>
      <c r="AY10" s="380"/>
      <c r="AZ10" s="380"/>
      <c r="BA10" s="380"/>
      <c r="BB10" s="380"/>
      <c r="BC10" s="380"/>
      <c r="BD10" s="380"/>
      <c r="BE10" s="380"/>
      <c r="BF10" s="380"/>
      <c r="BG10" s="380"/>
      <c r="BH10" s="380"/>
      <c r="BI10" s="380"/>
      <c r="BJ10" s="380"/>
      <c r="BK10" s="380"/>
      <c r="BL10" s="380"/>
      <c r="BM10" s="380"/>
      <c r="BN10" s="380"/>
      <c r="BO10" s="380"/>
      <c r="BP10" s="380"/>
      <c r="BQ10" s="380"/>
      <c r="BR10" s="380"/>
      <c r="BS10" s="380"/>
      <c r="BT10" s="380"/>
      <c r="BU10" s="380"/>
      <c r="BV10" s="380"/>
      <c r="BW10" s="380"/>
      <c r="BX10" s="380"/>
      <c r="BY10" s="380"/>
      <c r="BZ10" s="380"/>
      <c r="CA10" s="380"/>
      <c r="CB10" s="380"/>
      <c r="CC10" s="380"/>
      <c r="CD10" s="380"/>
      <c r="CE10" s="380"/>
      <c r="CF10" s="380"/>
      <c r="CG10" s="380"/>
      <c r="CH10" s="380"/>
      <c r="CI10" s="380"/>
      <c r="CJ10" s="380"/>
      <c r="CK10" s="380"/>
      <c r="CL10" s="380"/>
      <c r="CM10" s="380"/>
      <c r="CN10" s="380"/>
      <c r="CO10" s="380"/>
      <c r="CP10" s="380"/>
      <c r="CQ10" s="380"/>
      <c r="CR10" s="380"/>
      <c r="CS10" s="380"/>
      <c r="CT10" s="380"/>
      <c r="CU10" s="380"/>
      <c r="CV10" s="380"/>
      <c r="CW10" s="380"/>
      <c r="CX10" s="380"/>
      <c r="CY10" s="380"/>
      <c r="CZ10" s="380"/>
      <c r="DA10" s="380"/>
      <c r="DB10" s="380"/>
      <c r="DC10" s="380"/>
      <c r="DD10" s="380"/>
      <c r="DE10" s="380"/>
      <c r="DF10" s="380"/>
      <c r="DG10" s="380"/>
      <c r="DH10" s="380"/>
      <c r="DI10" s="380"/>
      <c r="DJ10" s="380"/>
      <c r="DK10" s="380"/>
      <c r="DL10" s="380"/>
      <c r="DM10" s="380"/>
      <c r="DN10" s="380"/>
      <c r="DO10" s="380"/>
      <c r="DP10" s="380"/>
      <c r="DQ10" s="380"/>
      <c r="DR10" s="380"/>
      <c r="DS10" s="380"/>
      <c r="DT10" s="380"/>
      <c r="DU10" s="380"/>
      <c r="DV10" s="380"/>
      <c r="DW10" s="380"/>
      <c r="DX10" s="380"/>
      <c r="DY10" s="380"/>
      <c r="DZ10" s="380"/>
      <c r="EA10" s="380"/>
      <c r="EB10" s="380"/>
      <c r="EC10" s="380"/>
      <c r="ED10" s="380"/>
      <c r="EE10" s="380"/>
      <c r="EF10" s="380"/>
      <c r="EG10" s="380"/>
      <c r="EH10" s="380"/>
      <c r="EI10" s="380"/>
      <c r="EJ10" s="380"/>
      <c r="EK10" s="380"/>
      <c r="EL10" s="380"/>
      <c r="EM10" s="380"/>
      <c r="EN10" s="380"/>
      <c r="EO10" s="380"/>
      <c r="EP10" s="380"/>
      <c r="EQ10" s="380"/>
      <c r="ER10" s="380"/>
      <c r="ES10" s="380"/>
      <c r="ET10" s="380"/>
      <c r="EU10" s="380"/>
      <c r="EV10" s="380"/>
      <c r="EW10" s="380"/>
      <c r="EX10" s="380"/>
      <c r="EY10" s="380"/>
      <c r="EZ10" s="380"/>
      <c r="FA10" s="380"/>
      <c r="FB10" s="380"/>
      <c r="FC10" s="380"/>
      <c r="FD10" s="380"/>
      <c r="FE10" s="380"/>
      <c r="FF10" s="380"/>
      <c r="FG10" s="380"/>
      <c r="FH10" s="380"/>
      <c r="FI10" s="380"/>
      <c r="FJ10" s="380"/>
      <c r="FK10" s="380"/>
      <c r="FL10" s="380"/>
      <c r="FM10" s="380"/>
      <c r="FN10" s="380"/>
      <c r="FO10" s="380"/>
      <c r="FP10" s="380"/>
      <c r="FQ10" s="380"/>
      <c r="FR10" s="380"/>
      <c r="FS10" s="380"/>
      <c r="FT10" s="380"/>
      <c r="FU10" s="380"/>
      <c r="FV10" s="380"/>
      <c r="FW10" s="380"/>
      <c r="FX10" s="380"/>
      <c r="FY10" s="380"/>
      <c r="FZ10" s="380"/>
      <c r="GA10" s="380"/>
      <c r="GB10" s="380"/>
      <c r="GC10" s="380"/>
      <c r="GD10" s="380"/>
      <c r="GE10" s="380"/>
      <c r="GF10" s="380"/>
      <c r="GG10" s="380"/>
      <c r="GH10" s="380"/>
      <c r="GI10" s="380"/>
      <c r="GJ10" s="380"/>
      <c r="GK10" s="380"/>
      <c r="GL10" s="380"/>
      <c r="GM10" s="380"/>
      <c r="GN10" s="380"/>
      <c r="GO10" s="380"/>
      <c r="GP10" s="380"/>
      <c r="GQ10" s="380"/>
      <c r="GR10" s="380"/>
      <c r="GS10" s="380"/>
      <c r="GT10" s="380"/>
      <c r="GU10" s="380"/>
      <c r="GV10" s="380"/>
      <c r="GW10" s="380"/>
      <c r="GX10" s="380"/>
      <c r="GY10" s="380"/>
      <c r="GZ10" s="380"/>
      <c r="HA10" s="380"/>
      <c r="HB10" s="380"/>
      <c r="HC10" s="380"/>
      <c r="HD10" s="380"/>
      <c r="HE10" s="380"/>
      <c r="HF10" s="380"/>
      <c r="HG10" s="380"/>
      <c r="HH10" s="380"/>
      <c r="HI10" s="380"/>
      <c r="HJ10" s="380"/>
      <c r="HK10" s="380"/>
      <c r="HL10" s="380"/>
      <c r="HM10" s="380"/>
      <c r="HN10" s="380"/>
      <c r="HO10" s="380"/>
      <c r="HP10" s="380"/>
      <c r="HQ10" s="380"/>
      <c r="HR10" s="380"/>
      <c r="HS10" s="380"/>
      <c r="HT10" s="380"/>
      <c r="HU10" s="380"/>
      <c r="HV10" s="380"/>
      <c r="HW10" s="380"/>
      <c r="HX10" s="380"/>
      <c r="HY10" s="380"/>
      <c r="HZ10" s="380"/>
      <c r="IA10" s="380"/>
      <c r="IB10" s="380"/>
      <c r="IC10" s="380"/>
      <c r="ID10" s="380"/>
      <c r="IE10" s="380"/>
      <c r="IF10" s="380"/>
      <c r="IG10" s="380"/>
      <c r="IH10" s="380"/>
      <c r="II10" s="380"/>
      <c r="IJ10" s="380"/>
      <c r="IK10" s="380"/>
      <c r="IL10" s="380"/>
      <c r="IM10" s="380"/>
      <c r="IN10" s="380"/>
      <c r="IO10" s="380"/>
      <c r="IP10" s="380"/>
      <c r="IQ10" s="380"/>
      <c r="IR10" s="380"/>
      <c r="IS10" s="380"/>
      <c r="IT10" s="380"/>
    </row>
    <row r="11" ht="23.1" customHeight="1" spans="1:4">
      <c r="A11" s="371"/>
      <c r="B11" s="371"/>
      <c r="D11" s="392"/>
    </row>
    <row r="12" s="366" customFormat="1" ht="38.1" customHeight="1" spans="1:254">
      <c r="A12" s="371"/>
      <c r="B12" s="371"/>
      <c r="C12" s="392" t="s">
        <v>98</v>
      </c>
      <c r="D12" s="392"/>
      <c r="E12" s="392"/>
      <c r="F12" s="370"/>
      <c r="IH12" s="371"/>
      <c r="II12" s="371"/>
      <c r="IJ12" s="371"/>
      <c r="IK12" s="371"/>
      <c r="IL12" s="371"/>
      <c r="IM12" s="371"/>
      <c r="IN12" s="371"/>
      <c r="IO12" s="371"/>
      <c r="IP12" s="371"/>
      <c r="IQ12" s="371"/>
      <c r="IR12" s="371"/>
      <c r="IS12" s="371"/>
      <c r="IT12" s="371"/>
    </row>
    <row r="13" s="366" customFormat="1" ht="38.1" customHeight="1" spans="1:254">
      <c r="A13" s="393"/>
      <c r="B13" s="393"/>
      <c r="C13" s="392"/>
      <c r="D13" s="392"/>
      <c r="E13" s="392"/>
      <c r="F13" s="370"/>
      <c r="IH13" s="371"/>
      <c r="II13" s="371"/>
      <c r="IJ13" s="371"/>
      <c r="IK13" s="371"/>
      <c r="IL13" s="371"/>
      <c r="IM13" s="371"/>
      <c r="IN13" s="371"/>
      <c r="IO13" s="371"/>
      <c r="IP13" s="371"/>
      <c r="IQ13" s="371"/>
      <c r="IR13" s="371"/>
      <c r="IS13" s="371"/>
      <c r="IT13" s="371"/>
    </row>
    <row r="14" s="366" customFormat="1" ht="38.1" customHeight="1" spans="1:254">
      <c r="A14" s="393"/>
      <c r="B14" s="393"/>
      <c r="C14" s="392" t="s">
        <v>99</v>
      </c>
      <c r="D14" s="392"/>
      <c r="E14" s="392"/>
      <c r="F14" s="370"/>
      <c r="IH14" s="371"/>
      <c r="II14" s="371"/>
      <c r="IJ14" s="371"/>
      <c r="IK14" s="371"/>
      <c r="IL14" s="371"/>
      <c r="IM14" s="371"/>
      <c r="IN14" s="371"/>
      <c r="IO14" s="371"/>
      <c r="IP14" s="371"/>
      <c r="IQ14" s="371"/>
      <c r="IR14" s="371"/>
      <c r="IS14" s="371"/>
      <c r="IT14" s="371"/>
    </row>
  </sheetData>
  <mergeCells count="6">
    <mergeCell ref="A1:F1"/>
    <mergeCell ref="A2:F2"/>
    <mergeCell ref="C10:E10"/>
    <mergeCell ref="C12:E12"/>
    <mergeCell ref="C13:E13"/>
    <mergeCell ref="C14:E14"/>
  </mergeCells>
  <printOptions horizontalCentered="1"/>
  <pageMargins left="0.31496062992126" right="0.31496062992126" top="0.393700787401575" bottom="0.393700787401575" header="0.31496062992126" footer="0.118110236220472"/>
  <pageSetup paperSize="9" scale="88"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H30"/>
  <sheetViews>
    <sheetView showGridLines="0" tabSelected="1" topLeftCell="A9" workbookViewId="0">
      <selection activeCell="B28" sqref="B28"/>
    </sheetView>
  </sheetViews>
  <sheetFormatPr defaultColWidth="9" defaultRowHeight="11.25" outlineLevelCol="7"/>
  <cols>
    <col min="1" max="1" width="13.1666666666667" style="339" customWidth="1"/>
    <col min="2" max="2" width="46" style="340" customWidth="1"/>
    <col min="3" max="3" width="15.6666666666667" style="341" customWidth="1"/>
    <col min="4" max="4" width="16.6666666666667" style="341" customWidth="1"/>
    <col min="5" max="5" width="17.6666666666667" style="341" customWidth="1"/>
    <col min="6" max="6" width="10" style="340" customWidth="1"/>
    <col min="7" max="7" width="9" style="340"/>
    <col min="8" max="8" width="11" style="340" customWidth="1"/>
    <col min="9" max="16384" width="9" style="340"/>
  </cols>
  <sheetData>
    <row r="1" ht="25.5" spans="1:8">
      <c r="A1" s="342" t="s">
        <v>100</v>
      </c>
      <c r="B1" s="342"/>
      <c r="C1" s="342"/>
      <c r="D1" s="342"/>
      <c r="E1" s="343"/>
      <c r="F1" s="343"/>
      <c r="H1" s="341"/>
    </row>
    <row r="2" ht="12" spans="1:6">
      <c r="A2" s="344" t="s">
        <v>85</v>
      </c>
      <c r="B2" s="344"/>
      <c r="C2" s="344"/>
      <c r="D2" s="344"/>
      <c r="E2" s="345"/>
      <c r="F2" s="345"/>
    </row>
    <row r="3" customHeight="1" spans="1:6">
      <c r="A3" s="346" t="s">
        <v>86</v>
      </c>
      <c r="B3" s="347" t="s">
        <v>87</v>
      </c>
      <c r="C3" s="348" t="s">
        <v>101</v>
      </c>
      <c r="D3" s="348" t="s">
        <v>89</v>
      </c>
      <c r="E3" s="348" t="s">
        <v>102</v>
      </c>
      <c r="F3" s="347" t="s">
        <v>91</v>
      </c>
    </row>
    <row r="4" customHeight="1" spans="1:6">
      <c r="A4" s="346"/>
      <c r="B4" s="347"/>
      <c r="C4" s="348"/>
      <c r="D4" s="348"/>
      <c r="E4" s="348"/>
      <c r="F4" s="347"/>
    </row>
    <row r="5" ht="14.25" customHeight="1" spans="1:6">
      <c r="A5" s="346"/>
      <c r="B5" s="347"/>
      <c r="C5" s="348"/>
      <c r="D5" s="348"/>
      <c r="E5" s="348"/>
      <c r="F5" s="347"/>
    </row>
    <row r="6" ht="22.5" customHeight="1" spans="1:6">
      <c r="A6" s="349" t="s">
        <v>103</v>
      </c>
      <c r="B6" s="350" t="s">
        <v>92</v>
      </c>
      <c r="C6" s="351">
        <f>SUM(C7:C25)</f>
        <v>0</v>
      </c>
      <c r="D6" s="351">
        <v>3074.85</v>
      </c>
      <c r="E6" s="351">
        <f t="shared" ref="E6:E26" si="0">C6/D6</f>
        <v>0</v>
      </c>
      <c r="F6" s="352"/>
    </row>
    <row r="7" ht="30" customHeight="1" outlineLevel="1" spans="1:6">
      <c r="A7" s="353" t="s">
        <v>104</v>
      </c>
      <c r="B7" s="354" t="str">
        <f>装饰工程量清单计价表!C4</f>
        <v>实景直播间一</v>
      </c>
      <c r="C7" s="355">
        <f>装饰工程量清单计价表!H4</f>
        <v>0</v>
      </c>
      <c r="D7" s="355">
        <v>100.2</v>
      </c>
      <c r="E7" s="351">
        <f t="shared" si="0"/>
        <v>0</v>
      </c>
      <c r="F7" s="354" t="s">
        <v>105</v>
      </c>
    </row>
    <row r="8" ht="30" customHeight="1" outlineLevel="2" spans="1:6">
      <c r="A8" s="353" t="s">
        <v>106</v>
      </c>
      <c r="B8" s="354" t="str">
        <f>装饰工程量清单计价表!C21</f>
        <v>实景直播间二、化妆间</v>
      </c>
      <c r="C8" s="355">
        <f>装饰工程量清单计价表!H21</f>
        <v>0</v>
      </c>
      <c r="D8" s="355">
        <v>187.85</v>
      </c>
      <c r="E8" s="351">
        <f t="shared" si="0"/>
        <v>0</v>
      </c>
      <c r="F8" s="354" t="s">
        <v>105</v>
      </c>
    </row>
    <row r="9" ht="30" customHeight="1" outlineLevel="2" spans="1:6">
      <c r="A9" s="353" t="s">
        <v>107</v>
      </c>
      <c r="B9" s="354" t="str">
        <f>装饰工程量清单计价表!C40</f>
        <v>实景直播间三</v>
      </c>
      <c r="C9" s="355">
        <f>装饰工程量清单计价表!H40</f>
        <v>0</v>
      </c>
      <c r="D9" s="355">
        <v>84.55</v>
      </c>
      <c r="E9" s="351">
        <f t="shared" si="0"/>
        <v>0</v>
      </c>
      <c r="F9" s="354" t="s">
        <v>105</v>
      </c>
    </row>
    <row r="10" ht="30" customHeight="1" outlineLevel="2" spans="1:6">
      <c r="A10" s="353" t="s">
        <v>108</v>
      </c>
      <c r="B10" s="354" t="str">
        <f>装饰工程量清单计价表!C55</f>
        <v>拉片室（实景直播间四）、设备间02</v>
      </c>
      <c r="C10" s="355">
        <f>装饰工程量清单计价表!H55</f>
        <v>0</v>
      </c>
      <c r="D10" s="355">
        <v>134.45</v>
      </c>
      <c r="E10" s="351">
        <f t="shared" si="0"/>
        <v>0</v>
      </c>
      <c r="F10" s="354" t="s">
        <v>105</v>
      </c>
    </row>
    <row r="11" ht="30" customHeight="1" outlineLevel="2" spans="1:6">
      <c r="A11" s="353" t="s">
        <v>109</v>
      </c>
      <c r="B11" s="354" t="str">
        <f>装饰工程量清单计价表!C72</f>
        <v>休闲咖啡区</v>
      </c>
      <c r="C11" s="356">
        <f>装饰工程量清单计价表!H72</f>
        <v>0</v>
      </c>
      <c r="D11" s="355">
        <v>159.21</v>
      </c>
      <c r="E11" s="351">
        <f t="shared" si="0"/>
        <v>0</v>
      </c>
      <c r="F11" s="354" t="s">
        <v>105</v>
      </c>
    </row>
    <row r="12" ht="30" customHeight="1" outlineLevel="2" spans="1:6">
      <c r="A12" s="353" t="s">
        <v>110</v>
      </c>
      <c r="B12" s="354" t="str">
        <f>装饰工程量清单计价表!C88</f>
        <v>户外直播区</v>
      </c>
      <c r="C12" s="356">
        <f>装饰工程量清单计价表!H88</f>
        <v>0</v>
      </c>
      <c r="D12" s="355">
        <v>79.95</v>
      </c>
      <c r="E12" s="351">
        <f t="shared" si="0"/>
        <v>0</v>
      </c>
      <c r="F12" s="354" t="s">
        <v>105</v>
      </c>
    </row>
    <row r="13" ht="30" customHeight="1" outlineLevel="2" spans="1:6">
      <c r="A13" s="353" t="s">
        <v>111</v>
      </c>
      <c r="B13" s="354" t="str">
        <f>装饰工程量清单计价表!C107</f>
        <v>直播间01-08</v>
      </c>
      <c r="C13" s="356">
        <f>装饰工程量清单计价表!H107</f>
        <v>0</v>
      </c>
      <c r="D13" s="355">
        <v>148.93</v>
      </c>
      <c r="E13" s="351">
        <f t="shared" si="0"/>
        <v>0</v>
      </c>
      <c r="F13" s="354" t="s">
        <v>105</v>
      </c>
    </row>
    <row r="14" ht="30" customHeight="1" outlineLevel="1" spans="1:8">
      <c r="A14" s="353" t="s">
        <v>112</v>
      </c>
      <c r="B14" s="354" t="str">
        <f>装饰工程量清单计价表!C132</f>
        <v>一层大厅</v>
      </c>
      <c r="C14" s="356">
        <f>装饰工程量清单计价表!H132</f>
        <v>0</v>
      </c>
      <c r="D14" s="355">
        <v>563.76</v>
      </c>
      <c r="E14" s="351">
        <f t="shared" si="0"/>
        <v>0</v>
      </c>
      <c r="F14" s="354" t="s">
        <v>105</v>
      </c>
      <c r="H14" s="341"/>
    </row>
    <row r="15" ht="30" customHeight="1" outlineLevel="2" spans="1:6">
      <c r="A15" s="353" t="s">
        <v>113</v>
      </c>
      <c r="B15" s="354" t="str">
        <f>装饰工程量清单计价表!C145</f>
        <v>多媒体互动展示区</v>
      </c>
      <c r="C15" s="356">
        <f>装饰工程量清单计价表!H145</f>
        <v>0</v>
      </c>
      <c r="D15" s="355" t="s">
        <v>114</v>
      </c>
      <c r="E15" s="351">
        <f t="shared" si="0"/>
        <v>0</v>
      </c>
      <c r="F15" s="354" t="s">
        <v>105</v>
      </c>
    </row>
    <row r="16" ht="30" customHeight="1" outlineLevel="2" spans="1:6">
      <c r="A16" s="353" t="s">
        <v>115</v>
      </c>
      <c r="B16" s="354" t="str">
        <f>装饰工程量清单计价表!C160</f>
        <v>新媒体双创中心</v>
      </c>
      <c r="C16" s="356">
        <f>装饰工程量清单计价表!H160</f>
        <v>0</v>
      </c>
      <c r="D16" s="355">
        <v>95.99</v>
      </c>
      <c r="E16" s="351">
        <f t="shared" si="0"/>
        <v>0</v>
      </c>
      <c r="F16" s="354"/>
    </row>
    <row r="17" ht="30" customHeight="1" outlineLevel="2" spans="1:6">
      <c r="A17" s="353" t="s">
        <v>116</v>
      </c>
      <c r="B17" s="354" t="str">
        <f>装饰工程量清单计价表!C178</f>
        <v>阶梯互动交流区</v>
      </c>
      <c r="C17" s="356">
        <f>装饰工程量清单计价表!H178</f>
        <v>0</v>
      </c>
      <c r="D17" s="355">
        <v>164.64</v>
      </c>
      <c r="E17" s="351">
        <f t="shared" si="0"/>
        <v>0</v>
      </c>
      <c r="F17" s="354"/>
    </row>
    <row r="18" ht="30" customHeight="1" outlineLevel="2" spans="1:6">
      <c r="A18" s="353" t="s">
        <v>117</v>
      </c>
      <c r="B18" s="354" t="str">
        <f>装饰工程量清单计价表!C190</f>
        <v>多功能报告厅、设备间01</v>
      </c>
      <c r="C18" s="356">
        <f>装饰工程量清单计价表!H190</f>
        <v>0</v>
      </c>
      <c r="D18" s="355">
        <v>172.16</v>
      </c>
      <c r="E18" s="351">
        <f t="shared" si="0"/>
        <v>0</v>
      </c>
      <c r="F18" s="354"/>
    </row>
    <row r="19" ht="30" customHeight="1" outlineLevel="2" spans="1:6">
      <c r="A19" s="353" t="s">
        <v>118</v>
      </c>
      <c r="B19" s="354" t="str">
        <f>装饰工程量清单计价表!C202</f>
        <v>管委会办公室</v>
      </c>
      <c r="C19" s="356">
        <f>装饰工程量清单计价表!H202</f>
        <v>0</v>
      </c>
      <c r="D19" s="355">
        <v>38.44</v>
      </c>
      <c r="E19" s="351">
        <f t="shared" si="0"/>
        <v>0</v>
      </c>
      <c r="F19" s="354"/>
    </row>
    <row r="20" ht="30" customHeight="1" outlineLevel="2" spans="1:6">
      <c r="A20" s="353" t="s">
        <v>119</v>
      </c>
      <c r="B20" s="354" t="str">
        <f>装饰工程量清单计价表!C211</f>
        <v>二层过道走廊</v>
      </c>
      <c r="C20" s="356">
        <f>装饰工程量清单计价表!H211</f>
        <v>0</v>
      </c>
      <c r="D20" s="355">
        <v>180.3</v>
      </c>
      <c r="E20" s="351">
        <f t="shared" si="0"/>
        <v>0</v>
      </c>
      <c r="F20" s="354"/>
    </row>
    <row r="21" ht="30" customHeight="1" outlineLevel="2" spans="1:6">
      <c r="A21" s="353" t="s">
        <v>120</v>
      </c>
      <c r="B21" s="354" t="str">
        <f>装饰工程量清单计价表!C217</f>
        <v>会客室</v>
      </c>
      <c r="C21" s="356">
        <f>装饰工程量清单计价表!H217</f>
        <v>0</v>
      </c>
      <c r="D21" s="355">
        <v>31.44</v>
      </c>
      <c r="E21" s="351">
        <f t="shared" si="0"/>
        <v>0</v>
      </c>
      <c r="F21" s="354"/>
    </row>
    <row r="22" ht="30" customHeight="1" outlineLevel="2" spans="1:6">
      <c r="A22" s="353" t="s">
        <v>121</v>
      </c>
      <c r="B22" s="354" t="str">
        <f>装饰工程量清单计价表!C228</f>
        <v>会议室02</v>
      </c>
      <c r="C22" s="356">
        <f>装饰工程量清单计价表!H228</f>
        <v>0</v>
      </c>
      <c r="D22" s="355">
        <v>31.92</v>
      </c>
      <c r="E22" s="351">
        <f t="shared" si="0"/>
        <v>0</v>
      </c>
      <c r="F22" s="354"/>
    </row>
    <row r="23" ht="30" customHeight="1" outlineLevel="2" spans="1:6">
      <c r="A23" s="353" t="s">
        <v>122</v>
      </c>
      <c r="B23" s="354" t="str">
        <f>装饰工程量清单计价表!C238</f>
        <v>会议室01</v>
      </c>
      <c r="C23" s="356">
        <f>装饰工程量清单计价表!H238</f>
        <v>0</v>
      </c>
      <c r="D23" s="355">
        <v>51.72</v>
      </c>
      <c r="E23" s="351">
        <f t="shared" si="0"/>
        <v>0</v>
      </c>
      <c r="F23" s="354"/>
    </row>
    <row r="24" ht="30" customHeight="1" outlineLevel="2" spans="1:6">
      <c r="A24" s="353" t="s">
        <v>123</v>
      </c>
      <c r="B24" s="354" t="str">
        <f>装饰工程量清单计价表!C246</f>
        <v>新媒体双创中心二层</v>
      </c>
      <c r="C24" s="356">
        <f>装饰工程量清单计价表!H246</f>
        <v>0</v>
      </c>
      <c r="D24" s="355">
        <v>190.79</v>
      </c>
      <c r="E24" s="351">
        <f t="shared" si="0"/>
        <v>0</v>
      </c>
      <c r="F24" s="354"/>
    </row>
    <row r="25" ht="30" customHeight="1" outlineLevel="2" spans="1:6">
      <c r="A25" s="353" t="s">
        <v>124</v>
      </c>
      <c r="B25" s="354" t="str">
        <f>装饰工程量清单计价表!C254</f>
        <v>投标人自行增补</v>
      </c>
      <c r="C25" s="356">
        <f>装饰工程量清单计价表!H254</f>
        <v>0</v>
      </c>
      <c r="D25" s="355"/>
      <c r="E25" s="351"/>
      <c r="F25" s="354"/>
    </row>
    <row r="26" ht="24" spans="1:6">
      <c r="A26" s="349" t="s">
        <v>9</v>
      </c>
      <c r="B26" s="350" t="s">
        <v>93</v>
      </c>
      <c r="C26" s="351">
        <f>C27+C28+C29</f>
        <v>0</v>
      </c>
      <c r="D26" s="351">
        <v>3074.85</v>
      </c>
      <c r="E26" s="351">
        <f t="shared" ref="E26:E30" si="1">C26/D26</f>
        <v>0</v>
      </c>
      <c r="F26" s="357" t="s">
        <v>105</v>
      </c>
    </row>
    <row r="27" ht="21" customHeight="1" outlineLevel="1" spans="1:6">
      <c r="A27" s="358" t="s">
        <v>104</v>
      </c>
      <c r="B27" s="359" t="s">
        <v>125</v>
      </c>
      <c r="C27" s="360">
        <f>'安装工程量清单计价表 '!H7</f>
        <v>0</v>
      </c>
      <c r="D27" s="360">
        <v>3074.85</v>
      </c>
      <c r="E27" s="351">
        <f t="shared" si="1"/>
        <v>0</v>
      </c>
      <c r="F27" s="361"/>
    </row>
    <row r="28" ht="23.25" customHeight="1" outlineLevel="1" spans="1:6">
      <c r="A28" s="358" t="s">
        <v>106</v>
      </c>
      <c r="B28" s="361" t="s">
        <v>126</v>
      </c>
      <c r="C28" s="360">
        <f>'安装工程量清单计价表 '!H61</f>
        <v>0</v>
      </c>
      <c r="D28" s="360">
        <v>3074.85</v>
      </c>
      <c r="E28" s="351">
        <f t="shared" si="1"/>
        <v>0</v>
      </c>
      <c r="F28" s="361"/>
    </row>
    <row r="29" ht="23.25" customHeight="1" outlineLevel="1" spans="1:6">
      <c r="A29" s="358" t="s">
        <v>107</v>
      </c>
      <c r="B29" s="361" t="s">
        <v>127</v>
      </c>
      <c r="C29" s="360">
        <f>'安装工程量清单计价表 '!H92</f>
        <v>0</v>
      </c>
      <c r="D29" s="360">
        <v>3074.85</v>
      </c>
      <c r="E29" s="351">
        <f t="shared" si="1"/>
        <v>0</v>
      </c>
      <c r="F29" s="361"/>
    </row>
    <row r="30" ht="24" spans="1:6">
      <c r="A30" s="362" t="s">
        <v>27</v>
      </c>
      <c r="B30" s="363" t="s">
        <v>128</v>
      </c>
      <c r="C30" s="351">
        <f>C6+C26</f>
        <v>0</v>
      </c>
      <c r="D30" s="351">
        <v>3074.85</v>
      </c>
      <c r="E30" s="351">
        <f t="shared" si="1"/>
        <v>0</v>
      </c>
      <c r="F30" s="364" t="s">
        <v>105</v>
      </c>
    </row>
  </sheetData>
  <autoFilter ref="A5:H30">
    <extLst/>
  </autoFilter>
  <mergeCells count="9">
    <mergeCell ref="A1:F1"/>
    <mergeCell ref="A2:D2"/>
    <mergeCell ref="E2:F2"/>
    <mergeCell ref="A3:A5"/>
    <mergeCell ref="B3:B5"/>
    <mergeCell ref="C3:C5"/>
    <mergeCell ref="D3:D5"/>
    <mergeCell ref="E3:E5"/>
    <mergeCell ref="F3:F5"/>
  </mergeCells>
  <printOptions horizontalCentered="1"/>
  <pageMargins left="0.116416666666667" right="0.116416666666667" top="0.59375" bottom="0" header="0.59375" footer="0"/>
  <pageSetup paperSize="9" orientation="portrait"/>
  <headerFooter/>
  <rowBreaks count="1" manualBreakCount="1">
    <brk id="15" max="255"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O265"/>
  <sheetViews>
    <sheetView view="pageBreakPreview" zoomScaleNormal="100" workbookViewId="0">
      <pane ySplit="3" topLeftCell="A82" activePane="bottomLeft" state="frozen"/>
      <selection/>
      <selection pane="bottomLeft" activeCell="H92" sqref="H92"/>
    </sheetView>
  </sheetViews>
  <sheetFormatPr defaultColWidth="11" defaultRowHeight="13.5"/>
  <cols>
    <col min="1" max="1" width="17.1111111111111" style="292" customWidth="1"/>
    <col min="2" max="2" width="17.5555555555556" style="293" hidden="1" customWidth="1"/>
    <col min="3" max="3" width="35.5555555555556" style="294" customWidth="1"/>
    <col min="4" max="4" width="36.1111111111111" style="294" customWidth="1"/>
    <col min="5" max="5" width="9.44444444444444" style="295" customWidth="1"/>
    <col min="6" max="6" width="17.6666666666667" style="296" customWidth="1"/>
    <col min="7" max="7" width="17.1111111111111" style="297" customWidth="1"/>
    <col min="8" max="8" width="16.5555555555556" style="298" customWidth="1"/>
    <col min="9" max="10" width="11" style="287" hidden="1" customWidth="1"/>
    <col min="11" max="16384" width="11" style="287"/>
  </cols>
  <sheetData>
    <row r="1" ht="20.25" spans="1:8">
      <c r="A1" s="299" t="s">
        <v>129</v>
      </c>
      <c r="B1" s="299"/>
      <c r="C1" s="299"/>
      <c r="D1" s="299"/>
      <c r="E1" s="299"/>
      <c r="F1" s="299"/>
      <c r="G1" s="299"/>
      <c r="H1" s="299"/>
    </row>
    <row r="2" ht="14.25" spans="1:8">
      <c r="A2" s="300" t="s">
        <v>85</v>
      </c>
      <c r="B2" s="300"/>
      <c r="C2" s="300"/>
      <c r="D2" s="300"/>
      <c r="E2" s="300"/>
      <c r="F2" s="301"/>
      <c r="G2" s="301"/>
      <c r="H2" s="301"/>
    </row>
    <row r="3" ht="27" spans="1:8">
      <c r="A3" s="302" t="s">
        <v>130</v>
      </c>
      <c r="B3" s="302" t="s">
        <v>131</v>
      </c>
      <c r="C3" s="302" t="s">
        <v>132</v>
      </c>
      <c r="D3" s="303" t="s">
        <v>133</v>
      </c>
      <c r="E3" s="303" t="s">
        <v>134</v>
      </c>
      <c r="F3" s="304" t="s">
        <v>135</v>
      </c>
      <c r="G3" s="305" t="s">
        <v>136</v>
      </c>
      <c r="H3" s="306" t="s">
        <v>137</v>
      </c>
    </row>
    <row r="4" s="286" customFormat="1" spans="1:8">
      <c r="A4" s="179" t="s">
        <v>103</v>
      </c>
      <c r="B4" s="180"/>
      <c r="C4" s="181" t="s">
        <v>138</v>
      </c>
      <c r="D4" s="182"/>
      <c r="E4" s="182"/>
      <c r="F4" s="307"/>
      <c r="G4" s="308"/>
      <c r="H4" s="308">
        <f>H7+H11+H13+H17+H5</f>
        <v>0</v>
      </c>
    </row>
    <row r="5" s="286" customFormat="1" spans="1:8">
      <c r="A5" s="184"/>
      <c r="B5" s="185"/>
      <c r="C5" s="186" t="s">
        <v>139</v>
      </c>
      <c r="D5" s="185"/>
      <c r="E5" s="185"/>
      <c r="F5" s="132"/>
      <c r="G5" s="184"/>
      <c r="H5" s="309">
        <f>SUM(H6:H6)</f>
        <v>0</v>
      </c>
    </row>
    <row r="6" s="286" customFormat="1" ht="192" spans="1:15">
      <c r="A6" s="94" t="s">
        <v>140</v>
      </c>
      <c r="B6" s="189"/>
      <c r="C6" s="189" t="s">
        <v>141</v>
      </c>
      <c r="D6" s="189" t="s">
        <v>142</v>
      </c>
      <c r="E6" s="189" t="s">
        <v>143</v>
      </c>
      <c r="F6" s="132">
        <f>装饰综合单价分析表!F9</f>
        <v>0</v>
      </c>
      <c r="G6" s="37">
        <f>ROUND(2.2*0.4*5.9+0.95*0.5*5.9,2)</f>
        <v>7.99</v>
      </c>
      <c r="H6" s="133">
        <f>+ROUND(G6*F6,2)</f>
        <v>0</v>
      </c>
      <c r="K6" s="286" t="s">
        <v>144</v>
      </c>
      <c r="L6" s="286" t="s">
        <v>145</v>
      </c>
      <c r="M6" s="286" t="s">
        <v>146</v>
      </c>
      <c r="N6" s="286" t="s">
        <v>147</v>
      </c>
      <c r="O6" s="286" t="s">
        <v>148</v>
      </c>
    </row>
    <row r="7" s="286" customFormat="1" outlineLevel="1" collapsed="1" spans="1:10">
      <c r="A7" s="192"/>
      <c r="B7" s="193"/>
      <c r="C7" s="194" t="s">
        <v>43</v>
      </c>
      <c r="D7" s="194"/>
      <c r="E7" s="195"/>
      <c r="F7" s="310"/>
      <c r="G7" s="311"/>
      <c r="H7" s="311">
        <f>SUM(H8:H10)</f>
        <v>0</v>
      </c>
      <c r="I7" s="318">
        <f>SUM(H8:H9)</f>
        <v>0</v>
      </c>
      <c r="J7" s="318" t="e">
        <f>I7+I39+I251+#REF!+#REF!+#REF!+#REF!+#REF!+#REF!+#REF!+#REF!+#REF!+#REF!+I145+#REF!+#REF!</f>
        <v>#REF!</v>
      </c>
    </row>
    <row r="8" s="287" customFormat="1" ht="24" outlineLevel="1" collapsed="1" spans="1:9">
      <c r="A8" s="94" t="s">
        <v>149</v>
      </c>
      <c r="B8" s="94"/>
      <c r="C8" s="94" t="s">
        <v>147</v>
      </c>
      <c r="D8" s="94" t="s">
        <v>150</v>
      </c>
      <c r="E8" s="94" t="s">
        <v>151</v>
      </c>
      <c r="F8" s="132">
        <f>装饰综合单价分析表!F11</f>
        <v>0</v>
      </c>
      <c r="G8" s="132">
        <v>40.81</v>
      </c>
      <c r="H8" s="133">
        <f>+ROUND(G8*F8,2)</f>
        <v>0</v>
      </c>
      <c r="I8" s="319">
        <v>10259.23</v>
      </c>
    </row>
    <row r="9" s="288" customFormat="1" ht="84" outlineLevel="1" spans="1:9">
      <c r="A9" s="94" t="s">
        <v>152</v>
      </c>
      <c r="B9" s="94"/>
      <c r="C9" s="94" t="s">
        <v>153</v>
      </c>
      <c r="D9" s="94" t="s">
        <v>154</v>
      </c>
      <c r="E9" s="94" t="s">
        <v>151</v>
      </c>
      <c r="F9" s="132">
        <f>装饰综合单价分析表!F12</f>
        <v>0</v>
      </c>
      <c r="G9" s="132">
        <f>60.253+4.272</f>
        <v>64.525</v>
      </c>
      <c r="H9" s="133">
        <f t="shared" ref="H9:H16" si="0">+ROUND(G9*F9,2)</f>
        <v>0</v>
      </c>
      <c r="I9" s="319">
        <v>63741.65</v>
      </c>
    </row>
    <row r="10" s="289" customFormat="1" ht="48" outlineLevel="1" spans="1:10">
      <c r="A10" s="94" t="s">
        <v>155</v>
      </c>
      <c r="B10" s="94"/>
      <c r="C10" s="94" t="s">
        <v>156</v>
      </c>
      <c r="D10" s="94" t="s">
        <v>157</v>
      </c>
      <c r="E10" s="94" t="s">
        <v>151</v>
      </c>
      <c r="F10" s="132">
        <f>装饰综合单价分析表!F13</f>
        <v>0</v>
      </c>
      <c r="G10" s="132">
        <f>40.9*0.08</f>
        <v>3.272</v>
      </c>
      <c r="H10" s="133">
        <f t="shared" si="0"/>
        <v>0</v>
      </c>
      <c r="I10" s="319">
        <v>1452.74</v>
      </c>
      <c r="J10" s="320" t="e">
        <f>I10+I46+#REF!+#REF!+#REF!+#REF!+#REF!+#REF!+#REF!+#REF!+#REF!+I88+#REF!+I152</f>
        <v>#REF!</v>
      </c>
    </row>
    <row r="11" s="287" customFormat="1" outlineLevel="1" spans="1:13">
      <c r="A11" s="197"/>
      <c r="B11" s="198"/>
      <c r="C11" s="198" t="s">
        <v>158</v>
      </c>
      <c r="D11" s="198"/>
      <c r="E11" s="198"/>
      <c r="F11" s="132"/>
      <c r="G11" s="197"/>
      <c r="H11" s="312">
        <f>SUM(H12)</f>
        <v>0</v>
      </c>
      <c r="I11" s="319"/>
      <c r="M11" s="321"/>
    </row>
    <row r="12" s="287" customFormat="1" ht="48" outlineLevel="1" spans="1:9">
      <c r="A12" s="94" t="s">
        <v>159</v>
      </c>
      <c r="B12" s="94"/>
      <c r="C12" s="94" t="s">
        <v>160</v>
      </c>
      <c r="D12" s="94" t="s">
        <v>161</v>
      </c>
      <c r="E12" s="94" t="s">
        <v>151</v>
      </c>
      <c r="F12" s="132">
        <f>装饰综合单价分析表!F15</f>
        <v>0</v>
      </c>
      <c r="G12" s="132">
        <v>99</v>
      </c>
      <c r="H12" s="133">
        <f t="shared" si="0"/>
        <v>0</v>
      </c>
      <c r="I12" s="319">
        <v>26960.67</v>
      </c>
    </row>
    <row r="13" s="287" customFormat="1" outlineLevel="1" spans="1:9">
      <c r="A13" s="201"/>
      <c r="B13" s="202"/>
      <c r="C13" s="202" t="s">
        <v>162</v>
      </c>
      <c r="D13" s="202"/>
      <c r="E13" s="202"/>
      <c r="F13" s="132"/>
      <c r="G13" s="201"/>
      <c r="H13" s="313">
        <f>SUM(H14:H16)</f>
        <v>0</v>
      </c>
      <c r="I13" s="322"/>
    </row>
    <row r="14" s="287" customFormat="1" ht="48" outlineLevel="1" spans="1:9">
      <c r="A14" s="94" t="s">
        <v>163</v>
      </c>
      <c r="B14" s="189"/>
      <c r="C14" s="189" t="s">
        <v>164</v>
      </c>
      <c r="D14" s="94" t="s">
        <v>165</v>
      </c>
      <c r="E14" s="189" t="s">
        <v>151</v>
      </c>
      <c r="F14" s="132">
        <f>装饰综合单价分析表!F17</f>
        <v>0</v>
      </c>
      <c r="G14" s="37">
        <f>ROUND(2.2*5.9+0.95*5.9,2)</f>
        <v>18.59</v>
      </c>
      <c r="H14" s="133">
        <f t="shared" si="0"/>
        <v>0</v>
      </c>
      <c r="I14" s="323"/>
    </row>
    <row r="15" s="287" customFormat="1" ht="60" outlineLevel="1" spans="1:8">
      <c r="A15" s="94" t="s">
        <v>166</v>
      </c>
      <c r="B15" s="94"/>
      <c r="C15" s="94" t="s">
        <v>167</v>
      </c>
      <c r="D15" s="94" t="s">
        <v>168</v>
      </c>
      <c r="E15" s="94" t="s">
        <v>151</v>
      </c>
      <c r="F15" s="132">
        <f>装饰综合单价分析表!F18</f>
        <v>0</v>
      </c>
      <c r="G15" s="132">
        <f>40.9*1.5</f>
        <v>61.35</v>
      </c>
      <c r="H15" s="133">
        <f t="shared" si="0"/>
        <v>0</v>
      </c>
    </row>
    <row r="16" s="287" customFormat="1" ht="60.75" outlineLevel="1" spans="1:8">
      <c r="A16" s="98" t="s">
        <v>169</v>
      </c>
      <c r="B16" s="94"/>
      <c r="C16" s="94" t="s">
        <v>170</v>
      </c>
      <c r="D16" s="94" t="s">
        <v>171</v>
      </c>
      <c r="E16" s="94" t="s">
        <v>151</v>
      </c>
      <c r="F16" s="132">
        <f>装饰综合单价分析表!F19</f>
        <v>0</v>
      </c>
      <c r="G16" s="132">
        <f>40.91*4.9-1*2.4-19.5-2.25*5.2</f>
        <v>166.859</v>
      </c>
      <c r="H16" s="133">
        <f t="shared" si="0"/>
        <v>0</v>
      </c>
    </row>
    <row r="17" s="287" customFormat="1" outlineLevel="1" spans="1:8">
      <c r="A17" s="197"/>
      <c r="B17" s="198"/>
      <c r="C17" s="198" t="s">
        <v>172</v>
      </c>
      <c r="D17" s="198"/>
      <c r="E17" s="198"/>
      <c r="F17" s="132"/>
      <c r="G17" s="197"/>
      <c r="H17" s="312">
        <f>SUM(H18:H20)</f>
        <v>0</v>
      </c>
    </row>
    <row r="18" s="287" customFormat="1" ht="96" outlineLevel="1" spans="1:8">
      <c r="A18" s="94" t="s">
        <v>173</v>
      </c>
      <c r="B18" s="94"/>
      <c r="C18" s="94" t="s">
        <v>174</v>
      </c>
      <c r="D18" s="94" t="s">
        <v>175</v>
      </c>
      <c r="E18" s="94" t="s">
        <v>151</v>
      </c>
      <c r="F18" s="132">
        <f>装饰综合单价分析表!F21</f>
        <v>0</v>
      </c>
      <c r="G18" s="132">
        <v>1.54</v>
      </c>
      <c r="H18" s="133">
        <f t="shared" ref="H18:H20" si="1">+ROUND(G18*F18,2)</f>
        <v>0</v>
      </c>
    </row>
    <row r="19" s="287" customFormat="1" ht="84" outlineLevel="1" spans="1:8">
      <c r="A19" s="94" t="s">
        <v>176</v>
      </c>
      <c r="B19" s="94"/>
      <c r="C19" s="94" t="s">
        <v>177</v>
      </c>
      <c r="D19" s="94" t="s">
        <v>178</v>
      </c>
      <c r="E19" s="94" t="s">
        <v>151</v>
      </c>
      <c r="F19" s="132">
        <f>装饰综合单价分析表!F22</f>
        <v>0</v>
      </c>
      <c r="G19" s="132">
        <v>16.63</v>
      </c>
      <c r="H19" s="133">
        <f t="shared" si="1"/>
        <v>0</v>
      </c>
    </row>
    <row r="20" s="287" customFormat="1" ht="132" outlineLevel="1" spans="1:8">
      <c r="A20" s="94" t="s">
        <v>179</v>
      </c>
      <c r="B20" s="94"/>
      <c r="C20" s="94" t="s">
        <v>180</v>
      </c>
      <c r="D20" s="94" t="s">
        <v>181</v>
      </c>
      <c r="E20" s="94" t="s">
        <v>182</v>
      </c>
      <c r="F20" s="132">
        <f>装饰综合单价分析表!F23</f>
        <v>0</v>
      </c>
      <c r="G20" s="132">
        <v>7.7</v>
      </c>
      <c r="H20" s="133">
        <f t="shared" si="1"/>
        <v>0</v>
      </c>
    </row>
    <row r="21" s="289" customFormat="1" spans="1:10">
      <c r="A21" s="205" t="s">
        <v>9</v>
      </c>
      <c r="B21" s="206"/>
      <c r="C21" s="207" t="s">
        <v>183</v>
      </c>
      <c r="D21" s="208"/>
      <c r="E21" s="208"/>
      <c r="F21" s="132"/>
      <c r="G21" s="217"/>
      <c r="H21" s="314">
        <f>H22+H25+H29+H32+H36</f>
        <v>0</v>
      </c>
      <c r="I21" s="320">
        <f>SUM(H23:H24)</f>
        <v>0</v>
      </c>
      <c r="J21" s="320" t="e">
        <f>I21+I49+#REF!+#REF!+#REF!+#REF!+#REF!+#REF!+#REF!+#REF!+#REF!+I90+#REF!+I156+#REF!</f>
        <v>#REF!</v>
      </c>
    </row>
    <row r="22" s="289" customFormat="1" outlineLevel="1" spans="1:10">
      <c r="A22" s="184"/>
      <c r="B22" s="185"/>
      <c r="C22" s="186" t="s">
        <v>139</v>
      </c>
      <c r="D22" s="185"/>
      <c r="E22" s="185"/>
      <c r="F22" s="132"/>
      <c r="G22" s="184"/>
      <c r="H22" s="309">
        <f>SUM(H23:H24)</f>
        <v>0</v>
      </c>
      <c r="I22" s="320"/>
      <c r="J22" s="320"/>
    </row>
    <row r="23" s="287" customFormat="1" ht="72.75" outlineLevel="1" spans="1:8">
      <c r="A23" s="94" t="s">
        <v>184</v>
      </c>
      <c r="B23" s="211"/>
      <c r="C23" s="211" t="s">
        <v>185</v>
      </c>
      <c r="D23" s="211" t="s">
        <v>186</v>
      </c>
      <c r="E23" s="211" t="s">
        <v>143</v>
      </c>
      <c r="F23" s="132">
        <f>装饰综合单价分析表!F26</f>
        <v>0</v>
      </c>
      <c r="G23" s="315">
        <v>4.06</v>
      </c>
      <c r="H23" s="133">
        <f>+ROUND(G23*F23,2)</f>
        <v>0</v>
      </c>
    </row>
    <row r="24" s="287" customFormat="1" ht="192" outlineLevel="1" spans="1:15">
      <c r="A24" s="94" t="s">
        <v>140</v>
      </c>
      <c r="B24" s="189"/>
      <c r="C24" s="189" t="s">
        <v>141</v>
      </c>
      <c r="D24" s="189" t="s">
        <v>187</v>
      </c>
      <c r="E24" s="189" t="s">
        <v>143</v>
      </c>
      <c r="F24" s="132">
        <f>装饰综合单价分析表!F27</f>
        <v>0</v>
      </c>
      <c r="G24" s="37">
        <f>(2.8+1.5+4.45+0.55+13+2.3+9)*0.2*5.8-2*2.4*0.2</f>
        <v>38.016</v>
      </c>
      <c r="H24" s="133">
        <f>+ROUND(G24*F24,2)</f>
        <v>0</v>
      </c>
      <c r="K24" s="286" t="s">
        <v>144</v>
      </c>
      <c r="L24" s="286" t="s">
        <v>145</v>
      </c>
      <c r="M24" s="286" t="s">
        <v>146</v>
      </c>
      <c r="N24" s="286" t="s">
        <v>147</v>
      </c>
      <c r="O24" s="286" t="s">
        <v>148</v>
      </c>
    </row>
    <row r="25" s="287" customFormat="1" outlineLevel="1" spans="1:8">
      <c r="A25" s="212"/>
      <c r="B25" s="213"/>
      <c r="C25" s="213" t="s">
        <v>43</v>
      </c>
      <c r="D25" s="213"/>
      <c r="E25" s="213"/>
      <c r="F25" s="132"/>
      <c r="G25" s="212"/>
      <c r="H25" s="316">
        <f>SUM(H26:H28)</f>
        <v>0</v>
      </c>
    </row>
    <row r="26" s="287" customFormat="1" ht="24" outlineLevel="1" spans="1:8">
      <c r="A26" s="94" t="s">
        <v>188</v>
      </c>
      <c r="B26" s="189"/>
      <c r="C26" s="189" t="s">
        <v>147</v>
      </c>
      <c r="D26" s="94" t="s">
        <v>150</v>
      </c>
      <c r="E26" s="189" t="s">
        <v>151</v>
      </c>
      <c r="F26" s="132">
        <f>装饰综合单价分析表!F29</f>
        <v>0</v>
      </c>
      <c r="G26" s="37">
        <v>20.75</v>
      </c>
      <c r="H26" s="133">
        <f>+ROUND(G26*F26,2)</f>
        <v>0</v>
      </c>
    </row>
    <row r="27" s="287" customFormat="1" ht="84" outlineLevel="1" spans="1:8">
      <c r="A27" s="94" t="s">
        <v>189</v>
      </c>
      <c r="B27" s="189"/>
      <c r="C27" s="189" t="s">
        <v>153</v>
      </c>
      <c r="D27" s="189" t="s">
        <v>154</v>
      </c>
      <c r="E27" s="189" t="s">
        <v>151</v>
      </c>
      <c r="F27" s="132">
        <f>装饰综合单价分析表!F30</f>
        <v>0</v>
      </c>
      <c r="G27" s="37">
        <f>21.88+44.94</f>
        <v>66.82</v>
      </c>
      <c r="H27" s="133">
        <f>+ROUND(G27*F27,2)</f>
        <v>0</v>
      </c>
    </row>
    <row r="28" s="287" customFormat="1" ht="48" outlineLevel="1" spans="1:8">
      <c r="A28" s="94" t="s">
        <v>190</v>
      </c>
      <c r="B28" s="189"/>
      <c r="C28" s="189" t="s">
        <v>156</v>
      </c>
      <c r="D28" s="189" t="s">
        <v>157</v>
      </c>
      <c r="E28" s="189" t="s">
        <v>151</v>
      </c>
      <c r="F28" s="132">
        <f>装饰综合单价分析表!F31</f>
        <v>0</v>
      </c>
      <c r="G28" s="37">
        <f>(47.3-2)*0.08</f>
        <v>3.624</v>
      </c>
      <c r="H28" s="133">
        <f>+ROUND(G28*F28,2)</f>
        <v>0</v>
      </c>
    </row>
    <row r="29" s="287" customFormat="1" outlineLevel="1" spans="1:8">
      <c r="A29" s="184"/>
      <c r="B29" s="185"/>
      <c r="C29" s="185" t="s">
        <v>158</v>
      </c>
      <c r="D29" s="185"/>
      <c r="E29" s="185"/>
      <c r="F29" s="132">
        <f>装饰综合单价分析表!F32</f>
        <v>0</v>
      </c>
      <c r="G29" s="184"/>
      <c r="H29" s="309">
        <f>H31+H30</f>
        <v>0</v>
      </c>
    </row>
    <row r="30" s="287" customFormat="1" ht="72" outlineLevel="1" spans="1:8">
      <c r="A30" s="455" t="s">
        <v>191</v>
      </c>
      <c r="B30" s="94"/>
      <c r="C30" s="94" t="s">
        <v>192</v>
      </c>
      <c r="D30" s="216" t="s">
        <v>193</v>
      </c>
      <c r="E30" s="189" t="s">
        <v>151</v>
      </c>
      <c r="F30" s="37">
        <f>装饰综合单价分析表!F33</f>
        <v>0</v>
      </c>
      <c r="G30" s="317">
        <v>70.08</v>
      </c>
      <c r="H30" s="133">
        <f>+ROUND(G30*F30,2)</f>
        <v>0</v>
      </c>
    </row>
    <row r="31" s="287" customFormat="1" ht="72.75" outlineLevel="1" spans="1:8">
      <c r="A31" s="94" t="s">
        <v>194</v>
      </c>
      <c r="B31" s="211"/>
      <c r="C31" s="211" t="s">
        <v>160</v>
      </c>
      <c r="D31" s="211" t="s">
        <v>195</v>
      </c>
      <c r="E31" s="211" t="s">
        <v>151</v>
      </c>
      <c r="F31" s="132">
        <f>装饰综合单价分析表!F34</f>
        <v>0</v>
      </c>
      <c r="G31" s="315">
        <v>104.97</v>
      </c>
      <c r="H31" s="133">
        <f>+ROUND(G31*F31,2)</f>
        <v>0</v>
      </c>
    </row>
    <row r="32" s="287" customFormat="1" outlineLevel="1" spans="1:8">
      <c r="A32" s="184"/>
      <c r="B32" s="185"/>
      <c r="C32" s="185" t="s">
        <v>162</v>
      </c>
      <c r="D32" s="185"/>
      <c r="E32" s="185"/>
      <c r="F32" s="132">
        <f>装饰综合单价分析表!F35</f>
        <v>0</v>
      </c>
      <c r="G32" s="184"/>
      <c r="H32" s="309">
        <f>SUM(H33:H35)</f>
        <v>0</v>
      </c>
    </row>
    <row r="33" s="287" customFormat="1" ht="60" outlineLevel="1" spans="1:8">
      <c r="A33" s="94" t="s">
        <v>196</v>
      </c>
      <c r="B33" s="189"/>
      <c r="C33" s="189" t="s">
        <v>167</v>
      </c>
      <c r="D33" s="189" t="s">
        <v>168</v>
      </c>
      <c r="E33" s="189" t="s">
        <v>151</v>
      </c>
      <c r="F33" s="132">
        <f>装饰综合单价分析表!F36</f>
        <v>0</v>
      </c>
      <c r="G33" s="37">
        <f>(47.3+47.6)*1</f>
        <v>94.9</v>
      </c>
      <c r="H33" s="133">
        <f>+ROUND(G33*F33,2)</f>
        <v>0</v>
      </c>
    </row>
    <row r="34" s="287" customFormat="1" ht="86" customHeight="1" outlineLevel="1" spans="1:8">
      <c r="A34" s="94" t="s">
        <v>197</v>
      </c>
      <c r="B34" s="189"/>
      <c r="C34" s="189" t="s">
        <v>170</v>
      </c>
      <c r="D34" s="189" t="s">
        <v>171</v>
      </c>
      <c r="E34" s="189" t="s">
        <v>151</v>
      </c>
      <c r="F34" s="132">
        <f>装饰综合单价分析表!F37</f>
        <v>0</v>
      </c>
      <c r="G34" s="37">
        <f>(47.3+47.6)*4.8-2*2.4-21.44</f>
        <v>429.28</v>
      </c>
      <c r="H34" s="133">
        <f>+ROUND(G34*F34,2)</f>
        <v>0</v>
      </c>
    </row>
    <row r="35" s="289" customFormat="1" ht="48" outlineLevel="1" spans="1:10">
      <c r="A35" s="94" t="s">
        <v>163</v>
      </c>
      <c r="B35" s="189"/>
      <c r="C35" s="189" t="s">
        <v>164</v>
      </c>
      <c r="D35" s="94" t="s">
        <v>165</v>
      </c>
      <c r="E35" s="189" t="s">
        <v>151</v>
      </c>
      <c r="F35" s="132">
        <f>装饰综合单价分析表!F38</f>
        <v>0</v>
      </c>
      <c r="G35" s="37">
        <f>(2.8+1.5+4.45+0.55+13+2.3+9+1.6)*2*5.8-2*2.4*2</f>
        <v>398.72</v>
      </c>
      <c r="H35" s="133">
        <f>+ROUND(G35*F35,2)</f>
        <v>0</v>
      </c>
      <c r="I35" s="320" t="e">
        <f>#REF!</f>
        <v>#REF!</v>
      </c>
      <c r="J35" s="320" t="e">
        <f>I35+#REF!+#REF!+#REF!+#REF!+#REF!+#REF!+#REF!+#REF!+I98+#REF!+#REF!+#REF!+#REF!</f>
        <v>#REF!</v>
      </c>
    </row>
    <row r="36" s="287" customFormat="1" outlineLevel="1" spans="1:8">
      <c r="A36" s="212"/>
      <c r="B36" s="213"/>
      <c r="C36" s="213" t="s">
        <v>172</v>
      </c>
      <c r="D36" s="213"/>
      <c r="E36" s="213"/>
      <c r="F36" s="132">
        <f>装饰综合单价分析表!F39</f>
        <v>0</v>
      </c>
      <c r="G36" s="212"/>
      <c r="H36" s="316">
        <f>SUM(H37:H39)</f>
        <v>0</v>
      </c>
    </row>
    <row r="37" s="287" customFormat="1" ht="60" outlineLevel="1" spans="1:8">
      <c r="A37" s="94" t="s">
        <v>198</v>
      </c>
      <c r="B37" s="189"/>
      <c r="C37" s="189" t="s">
        <v>199</v>
      </c>
      <c r="D37" s="189" t="s">
        <v>200</v>
      </c>
      <c r="E37" s="189" t="s">
        <v>201</v>
      </c>
      <c r="F37" s="132">
        <f>装饰综合单价分析表!F40</f>
        <v>0</v>
      </c>
      <c r="G37" s="37">
        <v>1</v>
      </c>
      <c r="H37" s="133">
        <f t="shared" ref="H37:H42" si="2">+ROUND(G37*F37,2)</f>
        <v>0</v>
      </c>
    </row>
    <row r="38" s="286" customFormat="1" ht="72.75" outlineLevel="1" spans="1:8">
      <c r="A38" s="98" t="s">
        <v>202</v>
      </c>
      <c r="B38" s="211"/>
      <c r="C38" s="211" t="s">
        <v>203</v>
      </c>
      <c r="D38" s="211" t="s">
        <v>204</v>
      </c>
      <c r="E38" s="211" t="s">
        <v>151</v>
      </c>
      <c r="F38" s="132">
        <f>装饰综合单价分析表!F41</f>
        <v>0</v>
      </c>
      <c r="G38" s="315">
        <f>2.4*2*3</f>
        <v>14.4</v>
      </c>
      <c r="H38" s="133">
        <f t="shared" si="2"/>
        <v>0</v>
      </c>
    </row>
    <row r="39" s="286" customFormat="1" ht="132" outlineLevel="1" spans="1:9">
      <c r="A39" s="94" t="s">
        <v>205</v>
      </c>
      <c r="B39" s="189"/>
      <c r="C39" s="189" t="s">
        <v>180</v>
      </c>
      <c r="D39" s="189" t="s">
        <v>181</v>
      </c>
      <c r="E39" s="189" t="s">
        <v>182</v>
      </c>
      <c r="F39" s="132">
        <f>装饰综合单价分析表!F42</f>
        <v>0</v>
      </c>
      <c r="G39" s="37">
        <f>8.1+4.2</f>
        <v>12.3</v>
      </c>
      <c r="H39" s="133">
        <f t="shared" si="2"/>
        <v>0</v>
      </c>
      <c r="I39" s="318">
        <f>SUM(H40:H44)</f>
        <v>0</v>
      </c>
    </row>
    <row r="40" s="287" customFormat="1" spans="1:8">
      <c r="A40" s="217" t="s">
        <v>24</v>
      </c>
      <c r="B40" s="208"/>
      <c r="C40" s="207" t="s">
        <v>206</v>
      </c>
      <c r="D40" s="208"/>
      <c r="E40" s="208"/>
      <c r="F40" s="132">
        <f>装饰综合单价分析表!F43</f>
        <v>0</v>
      </c>
      <c r="G40" s="217"/>
      <c r="H40" s="314">
        <f>H43+H47+H51+H53+H41</f>
        <v>0</v>
      </c>
    </row>
    <row r="41" s="287" customFormat="1" spans="1:8">
      <c r="A41" s="184"/>
      <c r="B41" s="185"/>
      <c r="C41" s="186" t="s">
        <v>139</v>
      </c>
      <c r="D41" s="185"/>
      <c r="E41" s="185"/>
      <c r="F41" s="132"/>
      <c r="G41" s="184"/>
      <c r="H41" s="309">
        <f>SUM(H42:H42)</f>
        <v>0</v>
      </c>
    </row>
    <row r="42" s="287" customFormat="1" ht="192" spans="1:8">
      <c r="A42" s="94" t="s">
        <v>140</v>
      </c>
      <c r="B42" s="189"/>
      <c r="C42" s="189" t="s">
        <v>141</v>
      </c>
      <c r="D42" s="189" t="s">
        <v>207</v>
      </c>
      <c r="E42" s="189" t="s">
        <v>143</v>
      </c>
      <c r="F42" s="132">
        <f>装饰综合单价分析表!F45</f>
        <v>0</v>
      </c>
      <c r="G42" s="37">
        <f>ROUND(9.4*5.7*0.4,2)</f>
        <v>21.43</v>
      </c>
      <c r="H42" s="133">
        <f t="shared" si="2"/>
        <v>0</v>
      </c>
    </row>
    <row r="43" s="287" customFormat="1" outlineLevel="1" spans="1:8">
      <c r="A43" s="212"/>
      <c r="B43" s="213"/>
      <c r="C43" s="218" t="s">
        <v>43</v>
      </c>
      <c r="D43" s="213"/>
      <c r="E43" s="213"/>
      <c r="F43" s="132">
        <f>装饰综合单价分析表!F46</f>
        <v>0</v>
      </c>
      <c r="G43" s="212"/>
      <c r="H43" s="316">
        <f>SUM(H44:H46)</f>
        <v>0</v>
      </c>
    </row>
    <row r="44" s="287" customFormat="1" ht="24" outlineLevel="1" spans="1:8">
      <c r="A44" s="94" t="s">
        <v>208</v>
      </c>
      <c r="B44" s="189"/>
      <c r="C44" s="189" t="s">
        <v>147</v>
      </c>
      <c r="D44" s="94" t="s">
        <v>150</v>
      </c>
      <c r="E44" s="189" t="s">
        <v>151</v>
      </c>
      <c r="F44" s="132">
        <f>装饰综合单价分析表!F47</f>
        <v>0</v>
      </c>
      <c r="G44" s="37">
        <v>9.9</v>
      </c>
      <c r="H44" s="133">
        <f t="shared" ref="H44:H50" si="3">+ROUND(G44*F44,2)</f>
        <v>0</v>
      </c>
    </row>
    <row r="45" s="288" customFormat="1" ht="77" customHeight="1" outlineLevel="1" spans="1:8">
      <c r="A45" s="94" t="s">
        <v>209</v>
      </c>
      <c r="B45" s="94"/>
      <c r="C45" s="94" t="s">
        <v>153</v>
      </c>
      <c r="D45" s="94" t="s">
        <v>154</v>
      </c>
      <c r="E45" s="94" t="s">
        <v>151</v>
      </c>
      <c r="F45" s="132">
        <f>装饰综合单价分析表!F48</f>
        <v>0</v>
      </c>
      <c r="G45" s="132">
        <v>43.941</v>
      </c>
      <c r="H45" s="133">
        <f t="shared" si="3"/>
        <v>0</v>
      </c>
    </row>
    <row r="46" s="289" customFormat="1" ht="48" outlineLevel="1" spans="1:9">
      <c r="A46" s="94" t="s">
        <v>210</v>
      </c>
      <c r="B46" s="94"/>
      <c r="C46" s="94" t="s">
        <v>156</v>
      </c>
      <c r="D46" s="94" t="s">
        <v>157</v>
      </c>
      <c r="E46" s="94" t="s">
        <v>151</v>
      </c>
      <c r="F46" s="132">
        <f>装饰综合单价分析表!F49</f>
        <v>0</v>
      </c>
      <c r="G46" s="132">
        <v>2.096</v>
      </c>
      <c r="H46" s="133">
        <f t="shared" si="3"/>
        <v>0</v>
      </c>
      <c r="I46" s="320" t="e">
        <f>#REF!</f>
        <v>#REF!</v>
      </c>
    </row>
    <row r="47" s="287" customFormat="1" outlineLevel="1" spans="1:8">
      <c r="A47" s="197"/>
      <c r="B47" s="198"/>
      <c r="C47" s="198" t="s">
        <v>162</v>
      </c>
      <c r="D47" s="198"/>
      <c r="E47" s="198"/>
      <c r="F47" s="132">
        <f>装饰综合单价分析表!F50</f>
        <v>0</v>
      </c>
      <c r="G47" s="197"/>
      <c r="H47" s="312">
        <f>SUM(H48:H50)</f>
        <v>0</v>
      </c>
    </row>
    <row r="48" s="287" customFormat="1" ht="48" outlineLevel="1" spans="1:8">
      <c r="A48" s="94" t="s">
        <v>163</v>
      </c>
      <c r="B48" s="189"/>
      <c r="C48" s="189" t="s">
        <v>164</v>
      </c>
      <c r="D48" s="94" t="s">
        <v>165</v>
      </c>
      <c r="E48" s="189" t="s">
        <v>151</v>
      </c>
      <c r="F48" s="132">
        <f>装饰综合单价分析表!F51</f>
        <v>0</v>
      </c>
      <c r="G48" s="37">
        <f>ROUND(9.4*5.7*2,2)</f>
        <v>107.16</v>
      </c>
      <c r="H48" s="133">
        <f t="shared" si="3"/>
        <v>0</v>
      </c>
    </row>
    <row r="49" s="289" customFormat="1" ht="60.75" outlineLevel="1" spans="1:9">
      <c r="A49" s="94" t="s">
        <v>211</v>
      </c>
      <c r="B49" s="98"/>
      <c r="C49" s="98" t="s">
        <v>167</v>
      </c>
      <c r="D49" s="98" t="s">
        <v>168</v>
      </c>
      <c r="E49" s="98" t="s">
        <v>151</v>
      </c>
      <c r="F49" s="132">
        <f>装饰综合单价分析表!F52</f>
        <v>0</v>
      </c>
      <c r="G49" s="134">
        <v>29.28</v>
      </c>
      <c r="H49" s="133">
        <f t="shared" si="3"/>
        <v>0</v>
      </c>
      <c r="I49" s="320">
        <f>SUM(H50:H50)</f>
        <v>0</v>
      </c>
    </row>
    <row r="50" s="287" customFormat="1" ht="60" outlineLevel="1" spans="1:8">
      <c r="A50" s="94" t="s">
        <v>212</v>
      </c>
      <c r="B50" s="94"/>
      <c r="C50" s="94" t="s">
        <v>170</v>
      </c>
      <c r="D50" s="94" t="s">
        <v>171</v>
      </c>
      <c r="E50" s="94" t="s">
        <v>151</v>
      </c>
      <c r="F50" s="132">
        <f>装饰综合单价分析表!F53</f>
        <v>0</v>
      </c>
      <c r="G50" s="132">
        <v>115.804</v>
      </c>
      <c r="H50" s="133">
        <f t="shared" si="3"/>
        <v>0</v>
      </c>
    </row>
    <row r="51" s="287" customFormat="1" outlineLevel="1" spans="1:12">
      <c r="A51" s="197"/>
      <c r="B51" s="198"/>
      <c r="C51" s="198" t="s">
        <v>158</v>
      </c>
      <c r="D51" s="198"/>
      <c r="E51" s="198"/>
      <c r="F51" s="132">
        <f>装饰综合单价分析表!F54</f>
        <v>0</v>
      </c>
      <c r="G51" s="197"/>
      <c r="H51" s="312">
        <f>H52</f>
        <v>0</v>
      </c>
      <c r="L51" s="321"/>
    </row>
    <row r="52" s="287" customFormat="1" ht="72" outlineLevel="1" spans="1:8">
      <c r="A52" s="94" t="s">
        <v>213</v>
      </c>
      <c r="B52" s="94"/>
      <c r="C52" s="94" t="s">
        <v>160</v>
      </c>
      <c r="D52" s="94" t="s">
        <v>195</v>
      </c>
      <c r="E52" s="94" t="s">
        <v>151</v>
      </c>
      <c r="F52" s="132">
        <f>装饰综合单价分析表!F55</f>
        <v>0</v>
      </c>
      <c r="G52" s="132">
        <v>83.7</v>
      </c>
      <c r="H52" s="133">
        <f>+ROUND(G52*F52,2)</f>
        <v>0</v>
      </c>
    </row>
    <row r="53" s="287" customFormat="1" outlineLevel="1" spans="1:8">
      <c r="A53" s="197"/>
      <c r="B53" s="198"/>
      <c r="C53" s="198" t="s">
        <v>172</v>
      </c>
      <c r="D53" s="198"/>
      <c r="E53" s="198"/>
      <c r="F53" s="132">
        <f>装饰综合单价分析表!F56</f>
        <v>0</v>
      </c>
      <c r="G53" s="197"/>
      <c r="H53" s="312">
        <f>+H54</f>
        <v>0</v>
      </c>
    </row>
    <row r="54" s="287" customFormat="1" ht="132" outlineLevel="1" spans="1:8">
      <c r="A54" s="94" t="s">
        <v>214</v>
      </c>
      <c r="B54" s="94"/>
      <c r="C54" s="94" t="s">
        <v>180</v>
      </c>
      <c r="D54" s="94" t="s">
        <v>181</v>
      </c>
      <c r="E54" s="94" t="s">
        <v>182</v>
      </c>
      <c r="F54" s="132">
        <f>装饰综合单价分析表!F57</f>
        <v>0</v>
      </c>
      <c r="G54" s="132">
        <v>13.85</v>
      </c>
      <c r="H54" s="133">
        <f>+ROUND(G54*F54,2)</f>
        <v>0</v>
      </c>
    </row>
    <row r="55" s="287" customFormat="1" ht="24" spans="1:8">
      <c r="A55" s="90" t="s">
        <v>27</v>
      </c>
      <c r="B55" s="219"/>
      <c r="C55" s="219" t="s">
        <v>215</v>
      </c>
      <c r="D55" s="219"/>
      <c r="E55" s="219"/>
      <c r="F55" s="132">
        <f>装饰综合单价分析表!F58</f>
        <v>0</v>
      </c>
      <c r="G55" s="90"/>
      <c r="H55" s="135">
        <f>H56+H58+H62+H66+H69</f>
        <v>0</v>
      </c>
    </row>
    <row r="56" s="287" customFormat="1" outlineLevel="1" spans="1:8">
      <c r="A56" s="197"/>
      <c r="B56" s="198"/>
      <c r="C56" s="198" t="s">
        <v>139</v>
      </c>
      <c r="D56" s="198"/>
      <c r="E56" s="198"/>
      <c r="F56" s="132">
        <f>装饰综合单价分析表!F59</f>
        <v>0</v>
      </c>
      <c r="G56" s="197"/>
      <c r="H56" s="312">
        <f>H57</f>
        <v>0</v>
      </c>
    </row>
    <row r="57" s="286" customFormat="1" ht="25" customHeight="1" outlineLevel="1" spans="1:8">
      <c r="A57" s="94" t="s">
        <v>216</v>
      </c>
      <c r="B57" s="94"/>
      <c r="C57" s="94" t="s">
        <v>141</v>
      </c>
      <c r="D57" s="94" t="s">
        <v>217</v>
      </c>
      <c r="E57" s="94" t="s">
        <v>143</v>
      </c>
      <c r="F57" s="132">
        <f>装饰综合单价分析表!F60</f>
        <v>0</v>
      </c>
      <c r="G57" s="132">
        <v>2.04</v>
      </c>
      <c r="H57" s="133">
        <f>+ROUND(G57*F57,2)</f>
        <v>0</v>
      </c>
    </row>
    <row r="58" s="286" customFormat="1" ht="25" customHeight="1" outlineLevel="1" spans="1:8">
      <c r="A58" s="197"/>
      <c r="B58" s="198"/>
      <c r="C58" s="198" t="s">
        <v>43</v>
      </c>
      <c r="D58" s="198"/>
      <c r="E58" s="198"/>
      <c r="F58" s="132">
        <f>装饰综合单价分析表!F61</f>
        <v>0</v>
      </c>
      <c r="G58" s="197"/>
      <c r="H58" s="312">
        <f>SUM(H59:H61)</f>
        <v>0</v>
      </c>
    </row>
    <row r="59" s="286" customFormat="1" ht="18" customHeight="1" outlineLevel="1" spans="1:9">
      <c r="A59" s="94" t="s">
        <v>218</v>
      </c>
      <c r="B59" s="94"/>
      <c r="C59" s="94" t="s">
        <v>147</v>
      </c>
      <c r="D59" s="94" t="s">
        <v>150</v>
      </c>
      <c r="E59" s="94" t="s">
        <v>151</v>
      </c>
      <c r="F59" s="132">
        <f>装饰综合单价分析表!F62</f>
        <v>0</v>
      </c>
      <c r="G59" s="132">
        <v>18.48</v>
      </c>
      <c r="H59" s="133">
        <f>+ROUND(G59*F59,2)</f>
        <v>0</v>
      </c>
      <c r="I59" s="318">
        <f>SUM(H60:H60)</f>
        <v>0</v>
      </c>
    </row>
    <row r="60" s="288" customFormat="1" ht="52" customHeight="1" outlineLevel="1" spans="1:8">
      <c r="A60" s="94" t="s">
        <v>219</v>
      </c>
      <c r="B60" s="94"/>
      <c r="C60" s="94" t="s">
        <v>153</v>
      </c>
      <c r="D60" s="94" t="s">
        <v>220</v>
      </c>
      <c r="E60" s="94" t="s">
        <v>151</v>
      </c>
      <c r="F60" s="132">
        <f>装饰综合单价分析表!F63</f>
        <v>0</v>
      </c>
      <c r="G60" s="132">
        <f>122.995+4.676</f>
        <v>127.671</v>
      </c>
      <c r="H60" s="133">
        <f>+ROUND(G60*F60,2)</f>
        <v>0</v>
      </c>
    </row>
    <row r="61" s="288" customFormat="1" ht="77" customHeight="1" outlineLevel="1" spans="1:8">
      <c r="A61" s="94" t="s">
        <v>221</v>
      </c>
      <c r="B61" s="94"/>
      <c r="C61" s="94" t="s">
        <v>156</v>
      </c>
      <c r="D61" s="94" t="s">
        <v>157</v>
      </c>
      <c r="E61" s="94" t="s">
        <v>151</v>
      </c>
      <c r="F61" s="132">
        <f>装饰综合单价分析表!F64</f>
        <v>0</v>
      </c>
      <c r="G61" s="132">
        <v>4.676</v>
      </c>
      <c r="H61" s="133">
        <f>+ROUND(G61*F61,2)</f>
        <v>0</v>
      </c>
    </row>
    <row r="62" s="289" customFormat="1" ht="18" customHeight="1" outlineLevel="1" spans="1:9">
      <c r="A62" s="201"/>
      <c r="B62" s="202"/>
      <c r="C62" s="202" t="s">
        <v>162</v>
      </c>
      <c r="D62" s="202"/>
      <c r="E62" s="202"/>
      <c r="F62" s="132">
        <f>装饰综合单价分析表!F65</f>
        <v>0</v>
      </c>
      <c r="G62" s="201"/>
      <c r="H62" s="313">
        <f>SUM(H63:H65)</f>
        <v>0</v>
      </c>
      <c r="I62" s="320"/>
    </row>
    <row r="63" s="287" customFormat="1" ht="60.75" outlineLevel="1" spans="1:8">
      <c r="A63" s="98" t="s">
        <v>222</v>
      </c>
      <c r="B63" s="94"/>
      <c r="C63" s="94" t="s">
        <v>167</v>
      </c>
      <c r="D63" s="94" t="s">
        <v>168</v>
      </c>
      <c r="E63" s="94" t="s">
        <v>151</v>
      </c>
      <c r="F63" s="132">
        <f>装饰综合单价分析表!F66</f>
        <v>0</v>
      </c>
      <c r="G63" s="132">
        <v>55.44</v>
      </c>
      <c r="H63" s="133">
        <f>+ROUND(G63*F63,2)</f>
        <v>0</v>
      </c>
    </row>
    <row r="64" s="289" customFormat="1" ht="45" customHeight="1" outlineLevel="1" spans="1:9">
      <c r="A64" s="94" t="s">
        <v>223</v>
      </c>
      <c r="B64" s="94"/>
      <c r="C64" s="94" t="s">
        <v>170</v>
      </c>
      <c r="D64" s="94" t="s">
        <v>224</v>
      </c>
      <c r="E64" s="94" t="s">
        <v>151</v>
      </c>
      <c r="F64" s="132">
        <f>装饰综合单价分析表!F67</f>
        <v>0</v>
      </c>
      <c r="G64" s="132">
        <v>243.114</v>
      </c>
      <c r="H64" s="133">
        <f>+ROUND(G64*F64,2)</f>
        <v>0</v>
      </c>
      <c r="I64" s="320" t="e">
        <f>SUM(#REF!)</f>
        <v>#REF!</v>
      </c>
    </row>
    <row r="65" s="287" customFormat="1" ht="48" outlineLevel="1" spans="1:8">
      <c r="A65" s="94" t="s">
        <v>225</v>
      </c>
      <c r="B65" s="94"/>
      <c r="C65" s="94" t="s">
        <v>164</v>
      </c>
      <c r="D65" s="94" t="s">
        <v>165</v>
      </c>
      <c r="E65" s="94" t="s">
        <v>151</v>
      </c>
      <c r="F65" s="132">
        <f>装饰综合单价分析表!F68</f>
        <v>0</v>
      </c>
      <c r="G65" s="132">
        <v>20.4</v>
      </c>
      <c r="H65" s="133">
        <f>+ROUND(G65*F65,2)</f>
        <v>0</v>
      </c>
    </row>
    <row r="66" s="289" customFormat="1" ht="27" customHeight="1" outlineLevel="1" spans="1:9">
      <c r="A66" s="197"/>
      <c r="B66" s="198"/>
      <c r="C66" s="198" t="s">
        <v>158</v>
      </c>
      <c r="D66" s="198"/>
      <c r="E66" s="198"/>
      <c r="F66" s="132">
        <f>装饰综合单价分析表!F69</f>
        <v>0</v>
      </c>
      <c r="G66" s="197"/>
      <c r="H66" s="312">
        <f>SUM(H67:H68)</f>
        <v>0</v>
      </c>
      <c r="I66" s="320"/>
    </row>
    <row r="67" s="287" customFormat="1" ht="120" customHeight="1" outlineLevel="1" spans="1:8">
      <c r="A67" s="94" t="s">
        <v>226</v>
      </c>
      <c r="B67" s="94"/>
      <c r="C67" s="94" t="s">
        <v>192</v>
      </c>
      <c r="D67" s="94" t="s">
        <v>227</v>
      </c>
      <c r="E67" s="94" t="s">
        <v>151</v>
      </c>
      <c r="F67" s="132">
        <f>装饰综合单价分析表!F70</f>
        <v>0</v>
      </c>
      <c r="G67" s="132">
        <v>20.3</v>
      </c>
      <c r="H67" s="133">
        <f>+ROUND(G67*F67,2)</f>
        <v>0</v>
      </c>
    </row>
    <row r="68" s="287" customFormat="1" ht="120" customHeight="1" outlineLevel="1" spans="1:8">
      <c r="A68" s="94" t="s">
        <v>228</v>
      </c>
      <c r="B68" s="94"/>
      <c r="C68" s="94" t="s">
        <v>160</v>
      </c>
      <c r="D68" s="94" t="s">
        <v>195</v>
      </c>
      <c r="E68" s="94" t="s">
        <v>151</v>
      </c>
      <c r="F68" s="132">
        <f>装饰综合单价分析表!F71</f>
        <v>0</v>
      </c>
      <c r="G68" s="132">
        <v>135.5</v>
      </c>
      <c r="H68" s="133">
        <f>+ROUND(G68*F68,2)</f>
        <v>0</v>
      </c>
    </row>
    <row r="69" s="287" customFormat="1" ht="39" customHeight="1" outlineLevel="1" spans="1:8">
      <c r="A69" s="201"/>
      <c r="B69" s="202"/>
      <c r="C69" s="202" t="s">
        <v>172</v>
      </c>
      <c r="D69" s="202"/>
      <c r="E69" s="202"/>
      <c r="F69" s="132">
        <f>装饰综合单价分析表!F72</f>
        <v>0</v>
      </c>
      <c r="G69" s="201"/>
      <c r="H69" s="313">
        <f>SUM(H70:H71)</f>
        <v>0</v>
      </c>
    </row>
    <row r="70" s="286" customFormat="1" ht="90" customHeight="1" outlineLevel="1" spans="1:8">
      <c r="A70" s="94" t="s">
        <v>229</v>
      </c>
      <c r="B70" s="98"/>
      <c r="C70" s="98" t="s">
        <v>174</v>
      </c>
      <c r="D70" s="98" t="s">
        <v>175</v>
      </c>
      <c r="E70" s="98" t="s">
        <v>151</v>
      </c>
      <c r="F70" s="132">
        <f>装饰综合单价分析表!F73</f>
        <v>0</v>
      </c>
      <c r="G70" s="134">
        <v>3.08</v>
      </c>
      <c r="H70" s="133">
        <f>+ROUND(G70*F70,2)</f>
        <v>0</v>
      </c>
    </row>
    <row r="71" s="286" customFormat="1" ht="59" customHeight="1" outlineLevel="1" spans="1:9">
      <c r="A71" s="98" t="s">
        <v>230</v>
      </c>
      <c r="B71" s="94"/>
      <c r="C71" s="94" t="s">
        <v>231</v>
      </c>
      <c r="D71" s="94" t="s">
        <v>232</v>
      </c>
      <c r="E71" s="94" t="s">
        <v>151</v>
      </c>
      <c r="F71" s="132">
        <f>装饰综合单价分析表!F74</f>
        <v>0</v>
      </c>
      <c r="G71" s="132">
        <v>6.832</v>
      </c>
      <c r="H71" s="133">
        <f>+ROUND(G71*F71,2)</f>
        <v>0</v>
      </c>
      <c r="I71" s="318" t="e">
        <f>SUM(#REF!)</f>
        <v>#REF!</v>
      </c>
    </row>
    <row r="72" s="288" customFormat="1" ht="30" customHeight="1" spans="1:8">
      <c r="A72" s="90" t="s">
        <v>36</v>
      </c>
      <c r="B72" s="219"/>
      <c r="C72" s="219" t="s">
        <v>233</v>
      </c>
      <c r="D72" s="219"/>
      <c r="E72" s="219"/>
      <c r="F72" s="132">
        <f>装饰综合单价分析表!F75</f>
        <v>0</v>
      </c>
      <c r="G72" s="90"/>
      <c r="H72" s="135">
        <f>H73+H75+H77+H81+H84</f>
        <v>0</v>
      </c>
    </row>
    <row r="73" s="288" customFormat="1" ht="30" customHeight="1" outlineLevel="1" spans="1:8">
      <c r="A73" s="224"/>
      <c r="B73" s="198"/>
      <c r="C73" s="198" t="s">
        <v>139</v>
      </c>
      <c r="D73" s="198"/>
      <c r="E73" s="198"/>
      <c r="F73" s="132">
        <f>装饰综合单价分析表!F76</f>
        <v>0</v>
      </c>
      <c r="G73" s="197"/>
      <c r="H73" s="312">
        <f>H74</f>
        <v>0</v>
      </c>
    </row>
    <row r="74" s="289" customFormat="1" ht="195" customHeight="1" outlineLevel="1" spans="1:9">
      <c r="A74" s="225" t="s">
        <v>234</v>
      </c>
      <c r="B74" s="94"/>
      <c r="C74" s="94" t="s">
        <v>141</v>
      </c>
      <c r="D74" s="94" t="s">
        <v>217</v>
      </c>
      <c r="E74" s="94" t="s">
        <v>143</v>
      </c>
      <c r="F74" s="132">
        <f>装饰综合单价分析表!F77</f>
        <v>0</v>
      </c>
      <c r="G74" s="132">
        <f>38.696+4*1.2*0.12</f>
        <v>39.272</v>
      </c>
      <c r="H74" s="133">
        <f>+ROUND(G74*F74,2)</f>
        <v>0</v>
      </c>
      <c r="I74" s="320" t="e">
        <f>#REF!</f>
        <v>#REF!</v>
      </c>
    </row>
    <row r="75" s="289" customFormat="1" ht="31" customHeight="1" outlineLevel="1" spans="1:9">
      <c r="A75" s="224"/>
      <c r="B75" s="198"/>
      <c r="C75" s="198" t="s">
        <v>43</v>
      </c>
      <c r="D75" s="198"/>
      <c r="E75" s="198"/>
      <c r="F75" s="132">
        <f>装饰综合单价分析表!F78</f>
        <v>0</v>
      </c>
      <c r="G75" s="197"/>
      <c r="H75" s="312">
        <f>H76</f>
        <v>0</v>
      </c>
      <c r="I75" s="320"/>
    </row>
    <row r="76" s="287" customFormat="1" ht="48" outlineLevel="1" spans="1:8">
      <c r="A76" s="225" t="s">
        <v>235</v>
      </c>
      <c r="B76" s="94"/>
      <c r="C76" s="94" t="s">
        <v>156</v>
      </c>
      <c r="D76" s="94" t="s">
        <v>157</v>
      </c>
      <c r="E76" s="94" t="s">
        <v>151</v>
      </c>
      <c r="F76" s="132">
        <f>装饰综合单价分析表!F79</f>
        <v>0</v>
      </c>
      <c r="G76" s="132">
        <f>3.858+4*1.2*0.08</f>
        <v>4.242</v>
      </c>
      <c r="H76" s="133">
        <f>+ROUND(G76*F76,2)</f>
        <v>0</v>
      </c>
    </row>
    <row r="77" s="287" customFormat="1" ht="22" customHeight="1" outlineLevel="1" spans="1:8">
      <c r="A77" s="226"/>
      <c r="B77" s="202"/>
      <c r="C77" s="202" t="s">
        <v>162</v>
      </c>
      <c r="D77" s="202"/>
      <c r="E77" s="202"/>
      <c r="F77" s="132">
        <f>装饰综合单价分析表!F80</f>
        <v>0</v>
      </c>
      <c r="G77" s="201"/>
      <c r="H77" s="313">
        <f>SUM(H78:H80)</f>
        <v>0</v>
      </c>
    </row>
    <row r="78" s="287" customFormat="1" ht="92" customHeight="1" outlineLevel="1" spans="1:8">
      <c r="A78" s="227" t="s">
        <v>236</v>
      </c>
      <c r="B78" s="98"/>
      <c r="C78" s="98" t="s">
        <v>167</v>
      </c>
      <c r="D78" s="98" t="s">
        <v>168</v>
      </c>
      <c r="E78" s="98" t="s">
        <v>151</v>
      </c>
      <c r="F78" s="132">
        <f>装饰综合单价分析表!F81</f>
        <v>0</v>
      </c>
      <c r="G78" s="134">
        <v>51.976</v>
      </c>
      <c r="H78" s="133">
        <f>+ROUND(G78*F78,2)</f>
        <v>0</v>
      </c>
    </row>
    <row r="79" s="289" customFormat="1" ht="60" outlineLevel="1" spans="1:9">
      <c r="A79" s="225" t="s">
        <v>237</v>
      </c>
      <c r="B79" s="132"/>
      <c r="C79" s="93" t="s">
        <v>170</v>
      </c>
      <c r="D79" s="93" t="s">
        <v>171</v>
      </c>
      <c r="E79" s="132" t="s">
        <v>151</v>
      </c>
      <c r="F79" s="132">
        <f>装饰综合单价分析表!F82</f>
        <v>0</v>
      </c>
      <c r="G79" s="132">
        <f>263.919+4.4*1.1*2</f>
        <v>273.599</v>
      </c>
      <c r="H79" s="133">
        <f>+ROUND(G79*F79,2)</f>
        <v>0</v>
      </c>
      <c r="I79" s="320">
        <f>SUM(H80:H80)</f>
        <v>0</v>
      </c>
    </row>
    <row r="80" s="287" customFormat="1" ht="48" outlineLevel="1" spans="1:8">
      <c r="A80" s="225" t="s">
        <v>238</v>
      </c>
      <c r="B80" s="132"/>
      <c r="C80" s="93" t="s">
        <v>164</v>
      </c>
      <c r="D80" s="94" t="s">
        <v>165</v>
      </c>
      <c r="E80" s="132" t="s">
        <v>151</v>
      </c>
      <c r="F80" s="132">
        <f>装饰综合单价分析表!F83</f>
        <v>0</v>
      </c>
      <c r="G80" s="132">
        <f>193.48+4.4*1.2*2</f>
        <v>204.04</v>
      </c>
      <c r="H80" s="133">
        <f>+ROUND(G80*F80,2)</f>
        <v>0</v>
      </c>
    </row>
    <row r="81" s="287" customFormat="1" outlineLevel="1" spans="1:12">
      <c r="A81" s="226"/>
      <c r="B81" s="201"/>
      <c r="C81" s="228" t="s">
        <v>158</v>
      </c>
      <c r="D81" s="228"/>
      <c r="E81" s="201"/>
      <c r="F81" s="132">
        <f>装饰综合单价分析表!F84</f>
        <v>0</v>
      </c>
      <c r="G81" s="201"/>
      <c r="H81" s="313">
        <f>SUM(H82:H83)</f>
        <v>0</v>
      </c>
      <c r="L81" s="321"/>
    </row>
    <row r="82" s="287" customFormat="1" ht="199" customHeight="1" outlineLevel="1" spans="1:8">
      <c r="A82" s="225" t="s">
        <v>239</v>
      </c>
      <c r="B82" s="132"/>
      <c r="C82" s="93" t="s">
        <v>240</v>
      </c>
      <c r="D82" s="93" t="s">
        <v>241</v>
      </c>
      <c r="E82" s="132" t="s">
        <v>151</v>
      </c>
      <c r="F82" s="132">
        <f>装饰综合单价分析表!F85</f>
        <v>0</v>
      </c>
      <c r="G82" s="132">
        <v>26.56</v>
      </c>
      <c r="H82" s="133">
        <f>+ROUND(G82*F82,2)</f>
        <v>0</v>
      </c>
    </row>
    <row r="83" s="286" customFormat="1" ht="72" outlineLevel="1" spans="1:8">
      <c r="A83" s="225" t="s">
        <v>242</v>
      </c>
      <c r="B83" s="132"/>
      <c r="C83" s="93" t="s">
        <v>160</v>
      </c>
      <c r="D83" s="93" t="s">
        <v>195</v>
      </c>
      <c r="E83" s="132" t="s">
        <v>151</v>
      </c>
      <c r="F83" s="132">
        <f>装饰综合单价分析表!F86</f>
        <v>0</v>
      </c>
      <c r="G83" s="132">
        <v>130.5</v>
      </c>
      <c r="H83" s="133">
        <f>+ROUND(G83*F83,2)</f>
        <v>0</v>
      </c>
    </row>
    <row r="84" s="286" customFormat="1" outlineLevel="1" spans="1:8">
      <c r="A84" s="224"/>
      <c r="B84" s="197"/>
      <c r="C84" s="230" t="s">
        <v>172</v>
      </c>
      <c r="D84" s="230"/>
      <c r="E84" s="197"/>
      <c r="F84" s="132">
        <f>装饰综合单价分析表!F87</f>
        <v>0</v>
      </c>
      <c r="G84" s="197"/>
      <c r="H84" s="312">
        <f>SUM(H85:H87)</f>
        <v>0</v>
      </c>
    </row>
    <row r="85" s="286" customFormat="1" ht="48" outlineLevel="1" spans="1:8">
      <c r="A85" s="456" t="s">
        <v>243</v>
      </c>
      <c r="B85" s="37"/>
      <c r="C85" s="40" t="s">
        <v>244</v>
      </c>
      <c r="D85" s="40" t="s">
        <v>245</v>
      </c>
      <c r="E85" s="132" t="s">
        <v>151</v>
      </c>
      <c r="F85" s="37">
        <f>装饰综合单价分析表!F88</f>
        <v>0</v>
      </c>
      <c r="G85" s="37">
        <f>4*0.2</f>
        <v>0.8</v>
      </c>
      <c r="H85" s="133">
        <f>+ROUND(G85*F85,2)</f>
        <v>0</v>
      </c>
    </row>
    <row r="86" s="287" customFormat="1" ht="96" outlineLevel="1" spans="1:8">
      <c r="A86" s="225" t="s">
        <v>246</v>
      </c>
      <c r="B86" s="132"/>
      <c r="C86" s="93" t="s">
        <v>174</v>
      </c>
      <c r="D86" s="93" t="s">
        <v>175</v>
      </c>
      <c r="E86" s="132" t="s">
        <v>151</v>
      </c>
      <c r="F86" s="132">
        <f>装饰综合单价分析表!F89</f>
        <v>0</v>
      </c>
      <c r="G86" s="132">
        <v>3.08</v>
      </c>
      <c r="H86" s="133">
        <f>+ROUND(G86*F86,2)</f>
        <v>0</v>
      </c>
    </row>
    <row r="87" s="288" customFormat="1" ht="41" customHeight="1" outlineLevel="1" spans="1:8">
      <c r="A87" s="225" t="s">
        <v>247</v>
      </c>
      <c r="B87" s="132"/>
      <c r="C87" s="93" t="s">
        <v>248</v>
      </c>
      <c r="D87" s="93" t="s">
        <v>249</v>
      </c>
      <c r="E87" s="132" t="s">
        <v>151</v>
      </c>
      <c r="F87" s="132">
        <f>装饰综合单价分析表!F90</f>
        <v>0</v>
      </c>
      <c r="G87" s="132">
        <v>4.5</v>
      </c>
      <c r="H87" s="133">
        <f>+ROUND(G87*F87,2)</f>
        <v>0</v>
      </c>
    </row>
    <row r="88" s="289" customFormat="1" ht="14.25" spans="1:9">
      <c r="A88" s="232" t="s">
        <v>72</v>
      </c>
      <c r="B88" s="233"/>
      <c r="C88" s="234" t="s">
        <v>250</v>
      </c>
      <c r="D88" s="234"/>
      <c r="E88" s="234"/>
      <c r="F88" s="132">
        <f>装饰综合单价分析表!F91</f>
        <v>0</v>
      </c>
      <c r="G88" s="233"/>
      <c r="H88" s="324">
        <f>H89+H91</f>
        <v>0</v>
      </c>
      <c r="I88" s="320" t="e">
        <f>SUM(#REF!)</f>
        <v>#REF!</v>
      </c>
    </row>
    <row r="89" s="289" customFormat="1" outlineLevel="1" spans="1:9">
      <c r="A89" s="226"/>
      <c r="B89" s="201"/>
      <c r="C89" s="228" t="s">
        <v>158</v>
      </c>
      <c r="D89" s="228"/>
      <c r="E89" s="228"/>
      <c r="F89" s="132">
        <f>装饰综合单价分析表!F92</f>
        <v>0</v>
      </c>
      <c r="G89" s="201"/>
      <c r="H89" s="313">
        <f>SUM(H90:H90)</f>
        <v>0</v>
      </c>
      <c r="I89" s="320"/>
    </row>
    <row r="90" s="286" customFormat="1" ht="66" customHeight="1" outlineLevel="1" spans="1:9">
      <c r="A90" s="237" t="s">
        <v>251</v>
      </c>
      <c r="B90" s="132"/>
      <c r="C90" s="93" t="s">
        <v>252</v>
      </c>
      <c r="D90" s="93" t="s">
        <v>253</v>
      </c>
      <c r="E90" s="132" t="s">
        <v>151</v>
      </c>
      <c r="F90" s="132">
        <f>装饰综合单价分析表!F93</f>
        <v>0</v>
      </c>
      <c r="G90" s="132">
        <f>+ROUND(10.46*10.16,2)</f>
        <v>106.27</v>
      </c>
      <c r="H90" s="133">
        <f>+ROUND(G90*F90,2)</f>
        <v>0</v>
      </c>
      <c r="I90" s="318">
        <f>SUM(H95:H95)</f>
        <v>0</v>
      </c>
    </row>
    <row r="91" s="286" customFormat="1" outlineLevel="1" spans="1:9">
      <c r="A91" s="238"/>
      <c r="B91" s="197"/>
      <c r="C91" s="230" t="s">
        <v>254</v>
      </c>
      <c r="D91" s="230"/>
      <c r="E91" s="197"/>
      <c r="F91" s="132">
        <f>装饰综合单价分析表!F94</f>
        <v>0</v>
      </c>
      <c r="G91" s="197"/>
      <c r="H91" s="312">
        <f>SUM(H92:H106)</f>
        <v>0</v>
      </c>
      <c r="I91" s="318"/>
    </row>
    <row r="92" s="287" customFormat="1" ht="60" outlineLevel="1" spans="1:8">
      <c r="A92" s="237" t="s">
        <v>255</v>
      </c>
      <c r="B92" s="132"/>
      <c r="C92" s="93" t="s">
        <v>256</v>
      </c>
      <c r="D92" s="93" t="s">
        <v>257</v>
      </c>
      <c r="E92" s="132" t="s">
        <v>258</v>
      </c>
      <c r="F92" s="132">
        <f>装饰综合单价分析表!F95</f>
        <v>0</v>
      </c>
      <c r="G92" s="132">
        <v>1</v>
      </c>
      <c r="H92" s="133">
        <f>+ROUND(G92*F92,2)</f>
        <v>0</v>
      </c>
    </row>
    <row r="93" s="287" customFormat="1" ht="60" outlineLevel="1" spans="1:8">
      <c r="A93" s="457" t="s">
        <v>259</v>
      </c>
      <c r="B93" s="132"/>
      <c r="C93" s="93" t="s">
        <v>260</v>
      </c>
      <c r="D93" s="93" t="s">
        <v>261</v>
      </c>
      <c r="E93" s="132" t="s">
        <v>258</v>
      </c>
      <c r="F93" s="132">
        <f>装饰综合单价分析表!F96</f>
        <v>0</v>
      </c>
      <c r="G93" s="132">
        <v>1</v>
      </c>
      <c r="H93" s="133">
        <f>+ROUND(G93*F93,2)</f>
        <v>0</v>
      </c>
    </row>
    <row r="94" s="287" customFormat="1" ht="60" outlineLevel="1" spans="1:8">
      <c r="A94" s="457" t="s">
        <v>262</v>
      </c>
      <c r="B94" s="132"/>
      <c r="C94" s="93" t="s">
        <v>263</v>
      </c>
      <c r="D94" s="93" t="s">
        <v>264</v>
      </c>
      <c r="E94" s="132" t="s">
        <v>258</v>
      </c>
      <c r="F94" s="132">
        <f>装饰综合单价分析表!F97</f>
        <v>0</v>
      </c>
      <c r="G94" s="132">
        <v>1</v>
      </c>
      <c r="H94" s="133">
        <f>+ROUND(G94*F94,2)</f>
        <v>0</v>
      </c>
    </row>
    <row r="95" s="287" customFormat="1" ht="60" outlineLevel="1" spans="1:8">
      <c r="A95" s="457" t="s">
        <v>265</v>
      </c>
      <c r="B95" s="132"/>
      <c r="C95" s="93" t="s">
        <v>266</v>
      </c>
      <c r="D95" s="93" t="s">
        <v>267</v>
      </c>
      <c r="E95" s="132" t="s">
        <v>258</v>
      </c>
      <c r="F95" s="132">
        <f>装饰综合单价分析表!F98</f>
        <v>0</v>
      </c>
      <c r="G95" s="132">
        <v>1</v>
      </c>
      <c r="H95" s="133">
        <f t="shared" ref="H95:H106" si="4">+ROUND(G95*F95,2)</f>
        <v>0</v>
      </c>
    </row>
    <row r="96" s="287" customFormat="1" ht="60" outlineLevel="1" spans="1:8">
      <c r="A96" s="457" t="s">
        <v>268</v>
      </c>
      <c r="B96" s="132"/>
      <c r="C96" s="93" t="s">
        <v>269</v>
      </c>
      <c r="D96" s="93" t="s">
        <v>270</v>
      </c>
      <c r="E96" s="132" t="s">
        <v>258</v>
      </c>
      <c r="F96" s="132">
        <f>装饰综合单价分析表!F99</f>
        <v>0</v>
      </c>
      <c r="G96" s="132">
        <v>2</v>
      </c>
      <c r="H96" s="133">
        <f t="shared" si="4"/>
        <v>0</v>
      </c>
    </row>
    <row r="97" s="287" customFormat="1" ht="60" outlineLevel="1" spans="1:8">
      <c r="A97" s="457" t="s">
        <v>271</v>
      </c>
      <c r="B97" s="132"/>
      <c r="C97" s="93" t="s">
        <v>272</v>
      </c>
      <c r="D97" s="93" t="s">
        <v>273</v>
      </c>
      <c r="E97" s="132" t="s">
        <v>258</v>
      </c>
      <c r="F97" s="132">
        <f>装饰综合单价分析表!F100</f>
        <v>0</v>
      </c>
      <c r="G97" s="132">
        <v>1</v>
      </c>
      <c r="H97" s="133">
        <f t="shared" si="4"/>
        <v>0</v>
      </c>
    </row>
    <row r="98" s="289" customFormat="1" ht="72" outlineLevel="1" spans="1:9">
      <c r="A98" s="237" t="s">
        <v>274</v>
      </c>
      <c r="B98" s="132"/>
      <c r="C98" s="93" t="s">
        <v>275</v>
      </c>
      <c r="D98" s="93" t="s">
        <v>276</v>
      </c>
      <c r="E98" s="132" t="s">
        <v>258</v>
      </c>
      <c r="F98" s="132">
        <f>装饰综合单价分析表!F101</f>
        <v>0</v>
      </c>
      <c r="G98" s="132">
        <v>1</v>
      </c>
      <c r="H98" s="133">
        <f t="shared" si="4"/>
        <v>0</v>
      </c>
      <c r="I98" s="320" t="e">
        <f>#REF!</f>
        <v>#REF!</v>
      </c>
    </row>
    <row r="99" s="289" customFormat="1" ht="36" outlineLevel="1" spans="1:9">
      <c r="A99" s="237" t="s">
        <v>277</v>
      </c>
      <c r="B99" s="132"/>
      <c r="C99" s="93" t="s">
        <v>278</v>
      </c>
      <c r="D99" s="93" t="s">
        <v>279</v>
      </c>
      <c r="E99" s="132" t="s">
        <v>151</v>
      </c>
      <c r="F99" s="132">
        <f>装饰综合单价分析表!F102</f>
        <v>0</v>
      </c>
      <c r="G99" s="132">
        <v>45</v>
      </c>
      <c r="H99" s="133">
        <f t="shared" si="4"/>
        <v>0</v>
      </c>
      <c r="I99" s="320"/>
    </row>
    <row r="100" s="287" customFormat="1" ht="48" outlineLevel="1" spans="1:8">
      <c r="A100" s="457" t="s">
        <v>280</v>
      </c>
      <c r="B100" s="132"/>
      <c r="C100" s="93" t="s">
        <v>281</v>
      </c>
      <c r="D100" s="93" t="s">
        <v>282</v>
      </c>
      <c r="E100" s="132" t="s">
        <v>151</v>
      </c>
      <c r="F100" s="132">
        <f>装饰综合单价分析表!F103</f>
        <v>0</v>
      </c>
      <c r="G100" s="132">
        <v>8</v>
      </c>
      <c r="H100" s="133">
        <f t="shared" si="4"/>
        <v>0</v>
      </c>
    </row>
    <row r="101" s="287" customFormat="1" ht="24" outlineLevel="1" spans="1:8">
      <c r="A101" s="457" t="s">
        <v>283</v>
      </c>
      <c r="B101" s="132"/>
      <c r="C101" s="93" t="s">
        <v>284</v>
      </c>
      <c r="D101" s="93" t="s">
        <v>285</v>
      </c>
      <c r="E101" s="132" t="s">
        <v>286</v>
      </c>
      <c r="F101" s="132">
        <f>装饰综合单价分析表!F104</f>
        <v>0</v>
      </c>
      <c r="G101" s="132">
        <v>6</v>
      </c>
      <c r="H101" s="133">
        <f t="shared" si="4"/>
        <v>0</v>
      </c>
    </row>
    <row r="102" s="286" customFormat="1" ht="24" outlineLevel="1" spans="1:8">
      <c r="A102" s="237" t="s">
        <v>287</v>
      </c>
      <c r="B102" s="132"/>
      <c r="C102" s="93" t="s">
        <v>288</v>
      </c>
      <c r="D102" s="93" t="s">
        <v>289</v>
      </c>
      <c r="E102" s="132" t="s">
        <v>151</v>
      </c>
      <c r="F102" s="132">
        <f>装饰综合单价分析表!F105</f>
        <v>0</v>
      </c>
      <c r="G102" s="132">
        <v>68.6</v>
      </c>
      <c r="H102" s="133">
        <f t="shared" si="4"/>
        <v>0</v>
      </c>
    </row>
    <row r="103" s="286" customFormat="1" ht="60" outlineLevel="1" spans="1:9">
      <c r="A103" s="237" t="s">
        <v>290</v>
      </c>
      <c r="B103" s="132"/>
      <c r="C103" s="239" t="s">
        <v>291</v>
      </c>
      <c r="D103" s="93" t="s">
        <v>292</v>
      </c>
      <c r="E103" s="132" t="s">
        <v>151</v>
      </c>
      <c r="F103" s="132">
        <f>装饰综合单价分析表!F106</f>
        <v>0</v>
      </c>
      <c r="G103" s="132">
        <f>0.55*8+1.2</f>
        <v>5.6</v>
      </c>
      <c r="H103" s="133">
        <f t="shared" si="4"/>
        <v>0</v>
      </c>
      <c r="I103" s="318">
        <f>H106</f>
        <v>0</v>
      </c>
    </row>
    <row r="104" s="286" customFormat="1" ht="60" outlineLevel="1" spans="1:9">
      <c r="A104" s="457" t="s">
        <v>293</v>
      </c>
      <c r="B104" s="132"/>
      <c r="C104" s="239" t="s">
        <v>294</v>
      </c>
      <c r="D104" s="93" t="s">
        <v>295</v>
      </c>
      <c r="E104" s="132" t="s">
        <v>151</v>
      </c>
      <c r="F104" s="132">
        <f>装饰综合单价分析表!F107</f>
        <v>0</v>
      </c>
      <c r="G104" s="132">
        <f>22-3.14</f>
        <v>18.86</v>
      </c>
      <c r="H104" s="133">
        <f t="shared" si="4"/>
        <v>0</v>
      </c>
      <c r="I104" s="318"/>
    </row>
    <row r="105" s="286" customFormat="1" ht="36" outlineLevel="1" spans="1:9">
      <c r="A105" s="457" t="s">
        <v>296</v>
      </c>
      <c r="B105" s="240"/>
      <c r="C105" s="239" t="s">
        <v>297</v>
      </c>
      <c r="D105" s="93" t="s">
        <v>298</v>
      </c>
      <c r="E105" s="240" t="s">
        <v>151</v>
      </c>
      <c r="F105" s="132">
        <f>装饰综合单价分析表!F108</f>
        <v>0</v>
      </c>
      <c r="G105" s="132">
        <f>24*0.9</f>
        <v>21.6</v>
      </c>
      <c r="H105" s="133">
        <f t="shared" si="4"/>
        <v>0</v>
      </c>
      <c r="I105" s="318"/>
    </row>
    <row r="106" s="287" customFormat="1" ht="108" outlineLevel="1" spans="1:8">
      <c r="A106" s="457" t="s">
        <v>299</v>
      </c>
      <c r="B106" s="132"/>
      <c r="C106" s="93" t="s">
        <v>300</v>
      </c>
      <c r="D106" s="93" t="s">
        <v>301</v>
      </c>
      <c r="E106" s="132" t="s">
        <v>302</v>
      </c>
      <c r="F106" s="132">
        <f>装饰综合单价分析表!F109</f>
        <v>0</v>
      </c>
      <c r="G106" s="132">
        <v>1</v>
      </c>
      <c r="H106" s="133">
        <f t="shared" si="4"/>
        <v>0</v>
      </c>
    </row>
    <row r="107" s="288" customFormat="1" ht="14.25" spans="1:8">
      <c r="A107" s="233" t="s">
        <v>303</v>
      </c>
      <c r="B107" s="233"/>
      <c r="C107" s="234" t="s">
        <v>304</v>
      </c>
      <c r="D107" s="234"/>
      <c r="E107" s="234"/>
      <c r="F107" s="132"/>
      <c r="G107" s="233"/>
      <c r="H107" s="324">
        <f>H108+H110+H124+H127</f>
        <v>0</v>
      </c>
    </row>
    <row r="108" s="288" customFormat="1" outlineLevel="1" spans="1:8">
      <c r="A108" s="241"/>
      <c r="B108" s="201"/>
      <c r="C108" s="228" t="s">
        <v>43</v>
      </c>
      <c r="D108" s="228"/>
      <c r="E108" s="228"/>
      <c r="F108" s="132"/>
      <c r="G108" s="201"/>
      <c r="H108" s="313">
        <f>H109</f>
        <v>0</v>
      </c>
    </row>
    <row r="109" s="289" customFormat="1" ht="48" outlineLevel="1" spans="1:9">
      <c r="A109" s="237" t="s">
        <v>305</v>
      </c>
      <c r="B109" s="132"/>
      <c r="C109" s="93" t="s">
        <v>156</v>
      </c>
      <c r="D109" s="93" t="s">
        <v>157</v>
      </c>
      <c r="E109" s="132" t="s">
        <v>151</v>
      </c>
      <c r="F109" s="132">
        <f>装饰综合单价分析表!F112</f>
        <v>0</v>
      </c>
      <c r="G109" s="132">
        <v>17.443</v>
      </c>
      <c r="H109" s="133">
        <f t="shared" ref="H109:H112" si="5">+ROUND(G109*F109,2)</f>
        <v>0</v>
      </c>
      <c r="I109" s="320" t="e">
        <f>SUM(#REF!)</f>
        <v>#REF!</v>
      </c>
    </row>
    <row r="110" s="289" customFormat="1" outlineLevel="1" spans="1:9">
      <c r="A110" s="238"/>
      <c r="B110" s="197"/>
      <c r="C110" s="230" t="s">
        <v>162</v>
      </c>
      <c r="D110" s="230"/>
      <c r="E110" s="197"/>
      <c r="F110" s="132"/>
      <c r="G110" s="197"/>
      <c r="H110" s="312">
        <f>SUM(H111:H123)</f>
        <v>0</v>
      </c>
      <c r="I110" s="320"/>
    </row>
    <row r="111" s="287" customFormat="1" ht="48" outlineLevel="1" spans="1:8">
      <c r="A111" s="237" t="s">
        <v>306</v>
      </c>
      <c r="B111" s="132"/>
      <c r="C111" s="93" t="s">
        <v>307</v>
      </c>
      <c r="D111" s="93" t="s">
        <v>308</v>
      </c>
      <c r="E111" s="132" t="s">
        <v>151</v>
      </c>
      <c r="F111" s="132">
        <f>装饰综合单价分析表!F114</f>
        <v>0</v>
      </c>
      <c r="G111" s="132">
        <v>10.86</v>
      </c>
      <c r="H111" s="133">
        <f t="shared" si="5"/>
        <v>0</v>
      </c>
    </row>
    <row r="112" s="287" customFormat="1" ht="120" outlineLevel="1" spans="1:8">
      <c r="A112" s="457" t="s">
        <v>309</v>
      </c>
      <c r="B112" s="132"/>
      <c r="C112" s="93" t="s">
        <v>310</v>
      </c>
      <c r="D112" s="93" t="s">
        <v>311</v>
      </c>
      <c r="E112" s="240" t="s">
        <v>151</v>
      </c>
      <c r="F112" s="132">
        <f>装饰综合单价分析表!F115</f>
        <v>0</v>
      </c>
      <c r="G112" s="132">
        <f>2.4*2.3*4+2.98*6</f>
        <v>39.96</v>
      </c>
      <c r="H112" s="133">
        <f t="shared" si="5"/>
        <v>0</v>
      </c>
    </row>
    <row r="113" s="286" customFormat="1" ht="108" outlineLevel="1" spans="1:9">
      <c r="A113" s="237" t="s">
        <v>312</v>
      </c>
      <c r="B113" s="132"/>
      <c r="C113" s="93" t="s">
        <v>313</v>
      </c>
      <c r="D113" s="93" t="s">
        <v>314</v>
      </c>
      <c r="E113" s="132" t="s">
        <v>302</v>
      </c>
      <c r="F113" s="132">
        <f>装饰综合单价分析表!F116</f>
        <v>0</v>
      </c>
      <c r="G113" s="132">
        <v>1</v>
      </c>
      <c r="H113" s="133">
        <f t="shared" ref="H113:H123" si="6">+ROUND(G113*F113,2)</f>
        <v>0</v>
      </c>
      <c r="I113" s="318">
        <f>SUM(H115:H115)</f>
        <v>0</v>
      </c>
    </row>
    <row r="114" s="287" customFormat="1" ht="120" outlineLevel="1" spans="1:8">
      <c r="A114" s="237" t="s">
        <v>315</v>
      </c>
      <c r="B114" s="132"/>
      <c r="C114" s="93" t="s">
        <v>316</v>
      </c>
      <c r="D114" s="93" t="s">
        <v>311</v>
      </c>
      <c r="E114" s="132" t="s">
        <v>151</v>
      </c>
      <c r="F114" s="132">
        <f>装饰综合单价分析表!F117</f>
        <v>0</v>
      </c>
      <c r="G114" s="132">
        <v>240.854</v>
      </c>
      <c r="H114" s="133">
        <f t="shared" si="6"/>
        <v>0</v>
      </c>
    </row>
    <row r="115" s="287" customFormat="1" ht="120.75" outlineLevel="1" spans="1:8">
      <c r="A115" s="243" t="s">
        <v>317</v>
      </c>
      <c r="B115" s="134"/>
      <c r="C115" s="97" t="s">
        <v>318</v>
      </c>
      <c r="D115" s="93" t="s">
        <v>319</v>
      </c>
      <c r="E115" s="134" t="s">
        <v>151</v>
      </c>
      <c r="F115" s="132">
        <f>装饰综合单价分析表!F118</f>
        <v>0</v>
      </c>
      <c r="G115" s="134">
        <v>84.216</v>
      </c>
      <c r="H115" s="133">
        <f t="shared" si="6"/>
        <v>0</v>
      </c>
    </row>
    <row r="116" s="289" customFormat="1" ht="108" outlineLevel="1" spans="1:9">
      <c r="A116" s="237" t="s">
        <v>320</v>
      </c>
      <c r="B116" s="132"/>
      <c r="C116" s="93" t="s">
        <v>321</v>
      </c>
      <c r="D116" s="93" t="s">
        <v>322</v>
      </c>
      <c r="E116" s="132" t="s">
        <v>302</v>
      </c>
      <c r="F116" s="132">
        <f>装饰综合单价分析表!F119</f>
        <v>0</v>
      </c>
      <c r="G116" s="132">
        <v>1</v>
      </c>
      <c r="H116" s="133">
        <f t="shared" si="6"/>
        <v>0</v>
      </c>
      <c r="I116" s="320" t="e">
        <f>#REF!</f>
        <v>#REF!</v>
      </c>
    </row>
    <row r="117" s="287" customFormat="1" ht="96" outlineLevel="1" spans="1:8">
      <c r="A117" s="237" t="s">
        <v>323</v>
      </c>
      <c r="B117" s="132"/>
      <c r="C117" s="93" t="s">
        <v>324</v>
      </c>
      <c r="D117" s="93" t="s">
        <v>325</v>
      </c>
      <c r="E117" s="132" t="s">
        <v>302</v>
      </c>
      <c r="F117" s="132">
        <f>装饰综合单价分析表!F120</f>
        <v>0</v>
      </c>
      <c r="G117" s="132">
        <v>1</v>
      </c>
      <c r="H117" s="133">
        <f t="shared" si="6"/>
        <v>0</v>
      </c>
    </row>
    <row r="118" s="287" customFormat="1" ht="120" customHeight="1" outlineLevel="1" spans="1:8">
      <c r="A118" s="237" t="s">
        <v>326</v>
      </c>
      <c r="B118" s="132"/>
      <c r="C118" s="93" t="s">
        <v>327</v>
      </c>
      <c r="D118" s="93" t="s">
        <v>328</v>
      </c>
      <c r="E118" s="132" t="s">
        <v>302</v>
      </c>
      <c r="F118" s="132">
        <f>装饰综合单价分析表!F121</f>
        <v>0</v>
      </c>
      <c r="G118" s="132">
        <v>1</v>
      </c>
      <c r="H118" s="133">
        <f t="shared" si="6"/>
        <v>0</v>
      </c>
    </row>
    <row r="119" s="286" customFormat="1" ht="72.75" outlineLevel="1" spans="1:8">
      <c r="A119" s="243" t="s">
        <v>329</v>
      </c>
      <c r="B119" s="134"/>
      <c r="C119" s="97" t="s">
        <v>330</v>
      </c>
      <c r="D119" s="97" t="s">
        <v>331</v>
      </c>
      <c r="E119" s="134" t="s">
        <v>302</v>
      </c>
      <c r="F119" s="132">
        <f>装饰综合单价分析表!F122</f>
        <v>0</v>
      </c>
      <c r="G119" s="134">
        <v>1</v>
      </c>
      <c r="H119" s="133">
        <f t="shared" si="6"/>
        <v>0</v>
      </c>
    </row>
    <row r="120" s="286" customFormat="1" ht="84" outlineLevel="1" spans="1:9">
      <c r="A120" s="237" t="s">
        <v>332</v>
      </c>
      <c r="B120" s="132"/>
      <c r="C120" s="93" t="s">
        <v>333</v>
      </c>
      <c r="D120" s="93" t="s">
        <v>334</v>
      </c>
      <c r="E120" s="132" t="s">
        <v>302</v>
      </c>
      <c r="F120" s="132">
        <f>装饰综合单价分析表!F123</f>
        <v>0</v>
      </c>
      <c r="G120" s="132">
        <v>1</v>
      </c>
      <c r="H120" s="133">
        <f t="shared" si="6"/>
        <v>0</v>
      </c>
      <c r="I120" s="318">
        <f>H121</f>
        <v>0</v>
      </c>
    </row>
    <row r="121" s="287" customFormat="1" ht="84" outlineLevel="1" spans="1:8">
      <c r="A121" s="237" t="s">
        <v>335</v>
      </c>
      <c r="B121" s="132"/>
      <c r="C121" s="93" t="s">
        <v>336</v>
      </c>
      <c r="D121" s="93" t="s">
        <v>337</v>
      </c>
      <c r="E121" s="132" t="s">
        <v>302</v>
      </c>
      <c r="F121" s="132">
        <f>装饰综合单价分析表!F124</f>
        <v>0</v>
      </c>
      <c r="G121" s="132">
        <v>1</v>
      </c>
      <c r="H121" s="133">
        <f t="shared" si="6"/>
        <v>0</v>
      </c>
    </row>
    <row r="122" s="288" customFormat="1" ht="120" customHeight="1" outlineLevel="1" spans="1:8">
      <c r="A122" s="237" t="s">
        <v>338</v>
      </c>
      <c r="B122" s="132"/>
      <c r="C122" s="93" t="s">
        <v>339</v>
      </c>
      <c r="D122" s="93" t="s">
        <v>340</v>
      </c>
      <c r="E122" s="132" t="s">
        <v>151</v>
      </c>
      <c r="F122" s="132">
        <f>装饰综合单价分析表!F125</f>
        <v>0</v>
      </c>
      <c r="G122" s="132">
        <f>18.46*4+9.13*4</f>
        <v>110.36</v>
      </c>
      <c r="H122" s="133">
        <f t="shared" si="6"/>
        <v>0</v>
      </c>
    </row>
    <row r="123" s="289" customFormat="1" ht="60.75" outlineLevel="1" spans="1:9">
      <c r="A123" s="243" t="s">
        <v>341</v>
      </c>
      <c r="B123" s="134"/>
      <c r="C123" s="97" t="s">
        <v>170</v>
      </c>
      <c r="D123" s="97" t="s">
        <v>171</v>
      </c>
      <c r="E123" s="134" t="s">
        <v>151</v>
      </c>
      <c r="F123" s="132">
        <f>装饰综合单价分析表!F126</f>
        <v>0</v>
      </c>
      <c r="G123" s="134">
        <f>471.14+G112</f>
        <v>511.1</v>
      </c>
      <c r="H123" s="133">
        <f t="shared" si="6"/>
        <v>0</v>
      </c>
      <c r="I123" s="320" t="e">
        <f>SUM(#REF!)</f>
        <v>#REF!</v>
      </c>
    </row>
    <row r="124" s="289" customFormat="1" outlineLevel="1" spans="1:9">
      <c r="A124" s="244"/>
      <c r="B124" s="201"/>
      <c r="C124" s="228" t="s">
        <v>158</v>
      </c>
      <c r="D124" s="228"/>
      <c r="E124" s="201"/>
      <c r="F124" s="132">
        <f>装饰综合单价分析表!F127</f>
        <v>0</v>
      </c>
      <c r="G124" s="201"/>
      <c r="H124" s="313">
        <f>SUM(H125:H126)</f>
        <v>0</v>
      </c>
      <c r="I124" s="320"/>
    </row>
    <row r="125" s="287" customFormat="1" ht="192" outlineLevel="1" spans="1:8">
      <c r="A125" s="237" t="s">
        <v>342</v>
      </c>
      <c r="B125" s="132"/>
      <c r="C125" s="93" t="s">
        <v>240</v>
      </c>
      <c r="D125" s="93" t="s">
        <v>241</v>
      </c>
      <c r="E125" s="132" t="s">
        <v>151</v>
      </c>
      <c r="F125" s="132">
        <f>装饰综合单价分析表!F128</f>
        <v>0</v>
      </c>
      <c r="G125" s="132">
        <v>208.285</v>
      </c>
      <c r="H125" s="133">
        <f t="shared" ref="H125:H131" si="7">+ROUND(G125*F125,2)</f>
        <v>0</v>
      </c>
    </row>
    <row r="126" s="287" customFormat="1" ht="72" outlineLevel="1" spans="1:8">
      <c r="A126" s="237" t="s">
        <v>343</v>
      </c>
      <c r="B126" s="132"/>
      <c r="C126" s="93" t="s">
        <v>160</v>
      </c>
      <c r="D126" s="93" t="s">
        <v>195</v>
      </c>
      <c r="E126" s="132" t="s">
        <v>151</v>
      </c>
      <c r="F126" s="132">
        <f>装饰综合单价分析表!F129</f>
        <v>0</v>
      </c>
      <c r="G126" s="132">
        <v>177.43</v>
      </c>
      <c r="H126" s="133">
        <f t="shared" si="7"/>
        <v>0</v>
      </c>
    </row>
    <row r="127" s="287" customFormat="1" outlineLevel="1" spans="1:8">
      <c r="A127" s="238"/>
      <c r="B127" s="197"/>
      <c r="C127" s="230" t="s">
        <v>172</v>
      </c>
      <c r="D127" s="230"/>
      <c r="E127" s="197"/>
      <c r="F127" s="132">
        <f>装饰综合单价分析表!F130</f>
        <v>0</v>
      </c>
      <c r="G127" s="197"/>
      <c r="H127" s="312">
        <f>SUM(H128:H131)</f>
        <v>0</v>
      </c>
    </row>
    <row r="128" s="287" customFormat="1" ht="72" outlineLevel="1" spans="1:8">
      <c r="A128" s="237" t="s">
        <v>344</v>
      </c>
      <c r="B128" s="132"/>
      <c r="C128" s="93" t="s">
        <v>345</v>
      </c>
      <c r="D128" s="93" t="s">
        <v>346</v>
      </c>
      <c r="E128" s="132" t="s">
        <v>151</v>
      </c>
      <c r="F128" s="132">
        <f>装饰综合单价分析表!F131</f>
        <v>0</v>
      </c>
      <c r="G128" s="132">
        <v>47.76</v>
      </c>
      <c r="H128" s="133">
        <f t="shared" si="7"/>
        <v>0</v>
      </c>
    </row>
    <row r="129" s="287" customFormat="1" ht="136" customHeight="1" outlineLevel="1" spans="1:8">
      <c r="A129" s="237" t="s">
        <v>347</v>
      </c>
      <c r="B129" s="132"/>
      <c r="C129" s="93" t="s">
        <v>203</v>
      </c>
      <c r="D129" s="93" t="s">
        <v>204</v>
      </c>
      <c r="E129" s="132" t="s">
        <v>151</v>
      </c>
      <c r="F129" s="132">
        <f>装饰综合单价分析表!F132</f>
        <v>0</v>
      </c>
      <c r="G129" s="132">
        <v>52.8</v>
      </c>
      <c r="H129" s="133">
        <f t="shared" si="7"/>
        <v>0</v>
      </c>
    </row>
    <row r="130" s="289" customFormat="1" ht="48" outlineLevel="1" spans="1:9">
      <c r="A130" s="237" t="s">
        <v>348</v>
      </c>
      <c r="B130" s="132"/>
      <c r="C130" s="93" t="s">
        <v>349</v>
      </c>
      <c r="D130" s="93" t="s">
        <v>350</v>
      </c>
      <c r="E130" s="132" t="s">
        <v>151</v>
      </c>
      <c r="F130" s="132">
        <f>装饰综合单价分析表!F133</f>
        <v>0</v>
      </c>
      <c r="G130" s="132">
        <v>2.4</v>
      </c>
      <c r="H130" s="133">
        <f t="shared" si="7"/>
        <v>0</v>
      </c>
      <c r="I130" s="320">
        <f>SUM(H144:H147)</f>
        <v>0</v>
      </c>
    </row>
    <row r="131" s="287" customFormat="1" ht="36" outlineLevel="1" spans="1:8">
      <c r="A131" s="237" t="s">
        <v>351</v>
      </c>
      <c r="B131" s="132"/>
      <c r="C131" s="93" t="s">
        <v>199</v>
      </c>
      <c r="D131" s="93" t="s">
        <v>352</v>
      </c>
      <c r="E131" s="132" t="s">
        <v>353</v>
      </c>
      <c r="F131" s="132">
        <f>装饰综合单价分析表!F134</f>
        <v>0</v>
      </c>
      <c r="G131" s="132">
        <v>2.4</v>
      </c>
      <c r="H131" s="133">
        <f t="shared" si="7"/>
        <v>0</v>
      </c>
    </row>
    <row r="132" s="287" customFormat="1" spans="1:8">
      <c r="A132" s="89" t="s">
        <v>354</v>
      </c>
      <c r="B132" s="90"/>
      <c r="C132" s="91" t="s">
        <v>355</v>
      </c>
      <c r="D132" s="91"/>
      <c r="E132" s="91"/>
      <c r="F132" s="132">
        <f>装饰综合单价分析表!F135</f>
        <v>0</v>
      </c>
      <c r="G132" s="90"/>
      <c r="H132" s="135">
        <f>H133+H135+H137+H142</f>
        <v>0</v>
      </c>
    </row>
    <row r="133" s="287" customFormat="1" outlineLevel="1" spans="1:8">
      <c r="A133" s="226"/>
      <c r="B133" s="201"/>
      <c r="C133" s="228" t="s">
        <v>43</v>
      </c>
      <c r="D133" s="228"/>
      <c r="E133" s="228"/>
      <c r="F133" s="132">
        <f>装饰综合单价分析表!F136</f>
        <v>0</v>
      </c>
      <c r="G133" s="201"/>
      <c r="H133" s="313">
        <f>H134</f>
        <v>0</v>
      </c>
    </row>
    <row r="134" s="286" customFormat="1" ht="48.75" outlineLevel="1" spans="1:9">
      <c r="A134" s="243" t="s">
        <v>356</v>
      </c>
      <c r="B134" s="134"/>
      <c r="C134" s="97" t="s">
        <v>156</v>
      </c>
      <c r="D134" s="97" t="s">
        <v>157</v>
      </c>
      <c r="E134" s="134" t="s">
        <v>151</v>
      </c>
      <c r="F134" s="132">
        <f>装饰综合单价分析表!F137</f>
        <v>0</v>
      </c>
      <c r="G134" s="134">
        <v>1.855</v>
      </c>
      <c r="H134" s="133">
        <f t="shared" ref="H134:H141" si="8">+ROUND(G134*F134,2)</f>
        <v>0</v>
      </c>
      <c r="I134" s="318"/>
    </row>
    <row r="135" s="286" customFormat="1" outlineLevel="1" spans="1:9">
      <c r="A135" s="244"/>
      <c r="B135" s="201"/>
      <c r="C135" s="228" t="s">
        <v>158</v>
      </c>
      <c r="D135" s="228"/>
      <c r="E135" s="201"/>
      <c r="F135" s="132">
        <f>装饰综合单价分析表!F138</f>
        <v>0</v>
      </c>
      <c r="G135" s="201"/>
      <c r="H135" s="313">
        <f>H136</f>
        <v>0</v>
      </c>
      <c r="I135" s="318"/>
    </row>
    <row r="136" s="286" customFormat="1" ht="60" outlineLevel="1" spans="1:9">
      <c r="A136" s="237" t="s">
        <v>357</v>
      </c>
      <c r="B136" s="132"/>
      <c r="C136" s="93" t="s">
        <v>192</v>
      </c>
      <c r="D136" s="93" t="s">
        <v>358</v>
      </c>
      <c r="E136" s="132" t="s">
        <v>151</v>
      </c>
      <c r="F136" s="132">
        <f>装饰综合单价分析表!F139</f>
        <v>0</v>
      </c>
      <c r="G136" s="132">
        <v>268.23</v>
      </c>
      <c r="H136" s="133">
        <f t="shared" si="8"/>
        <v>0</v>
      </c>
      <c r="I136" s="318"/>
    </row>
    <row r="137" s="286" customFormat="1" outlineLevel="1" spans="1:9">
      <c r="A137" s="238"/>
      <c r="B137" s="197"/>
      <c r="C137" s="230" t="s">
        <v>162</v>
      </c>
      <c r="D137" s="230"/>
      <c r="E137" s="197"/>
      <c r="F137" s="132">
        <f>装饰综合单价分析表!F140</f>
        <v>0</v>
      </c>
      <c r="G137" s="197"/>
      <c r="H137" s="312">
        <f>SUM(H138:H141)</f>
        <v>0</v>
      </c>
      <c r="I137" s="318"/>
    </row>
    <row r="138" s="286" customFormat="1" ht="72" outlineLevel="1" spans="1:9">
      <c r="A138" s="237" t="s">
        <v>359</v>
      </c>
      <c r="B138" s="132"/>
      <c r="C138" s="93" t="s">
        <v>360</v>
      </c>
      <c r="D138" s="93" t="s">
        <v>361</v>
      </c>
      <c r="E138" s="132" t="s">
        <v>151</v>
      </c>
      <c r="F138" s="132">
        <f>装饰综合单价分析表!F141</f>
        <v>0</v>
      </c>
      <c r="G138" s="132">
        <v>15.84</v>
      </c>
      <c r="H138" s="133">
        <f t="shared" si="8"/>
        <v>0</v>
      </c>
      <c r="I138" s="318"/>
    </row>
    <row r="139" s="287" customFormat="1" ht="120" customHeight="1" outlineLevel="1" spans="1:8">
      <c r="A139" s="237" t="s">
        <v>362</v>
      </c>
      <c r="B139" s="132"/>
      <c r="C139" s="93" t="s">
        <v>170</v>
      </c>
      <c r="D139" s="93" t="s">
        <v>171</v>
      </c>
      <c r="E139" s="132" t="s">
        <v>151</v>
      </c>
      <c r="F139" s="132">
        <f>装饰综合单价分析表!F142</f>
        <v>0</v>
      </c>
      <c r="G139" s="132">
        <v>266.534</v>
      </c>
      <c r="H139" s="133">
        <f t="shared" si="8"/>
        <v>0</v>
      </c>
    </row>
    <row r="140" s="286" customFormat="1" ht="60" outlineLevel="1" spans="1:9">
      <c r="A140" s="237" t="s">
        <v>363</v>
      </c>
      <c r="B140" s="132"/>
      <c r="C140" s="93" t="s">
        <v>339</v>
      </c>
      <c r="D140" s="93" t="s">
        <v>364</v>
      </c>
      <c r="E140" s="132" t="s">
        <v>151</v>
      </c>
      <c r="F140" s="132">
        <f>装饰综合单价分析表!F143</f>
        <v>0</v>
      </c>
      <c r="G140" s="132">
        <v>72.115</v>
      </c>
      <c r="H140" s="133">
        <f t="shared" si="8"/>
        <v>0</v>
      </c>
      <c r="I140" s="318">
        <f>SUM(H141:H148)</f>
        <v>0</v>
      </c>
    </row>
    <row r="141" s="287" customFormat="1" ht="120" customHeight="1" outlineLevel="1" spans="1:8">
      <c r="A141" s="237" t="s">
        <v>365</v>
      </c>
      <c r="B141" s="132"/>
      <c r="C141" s="93" t="s">
        <v>366</v>
      </c>
      <c r="D141" s="93" t="s">
        <v>367</v>
      </c>
      <c r="E141" s="132" t="s">
        <v>151</v>
      </c>
      <c r="F141" s="132">
        <f>装饰综合单价分析表!F144</f>
        <v>0</v>
      </c>
      <c r="G141" s="132">
        <v>9.15</v>
      </c>
      <c r="H141" s="133">
        <f t="shared" si="8"/>
        <v>0</v>
      </c>
    </row>
    <row r="142" s="287" customFormat="1" ht="18" customHeight="1" outlineLevel="1" spans="1:8">
      <c r="A142" s="238"/>
      <c r="B142" s="197"/>
      <c r="C142" s="230" t="s">
        <v>172</v>
      </c>
      <c r="D142" s="230"/>
      <c r="E142" s="197"/>
      <c r="F142" s="132">
        <f>装饰综合单价分析表!F145</f>
        <v>0</v>
      </c>
      <c r="G142" s="197"/>
      <c r="H142" s="312">
        <f>SUM(H143:H144)</f>
        <v>0</v>
      </c>
    </row>
    <row r="143" s="290" customFormat="1" ht="120" customHeight="1" outlineLevel="1" spans="1:8">
      <c r="A143" s="237" t="s">
        <v>368</v>
      </c>
      <c r="B143" s="132"/>
      <c r="C143" s="93" t="s">
        <v>174</v>
      </c>
      <c r="D143" s="93" t="s">
        <v>175</v>
      </c>
      <c r="E143" s="132" t="s">
        <v>151</v>
      </c>
      <c r="F143" s="132">
        <f>装饰综合单价分析表!F146</f>
        <v>0</v>
      </c>
      <c r="G143" s="132">
        <v>6.16</v>
      </c>
      <c r="H143" s="133">
        <f t="shared" ref="H143:H148" si="9">+ROUND(G143*F143,2)</f>
        <v>0</v>
      </c>
    </row>
    <row r="144" s="286" customFormat="1" ht="72" outlineLevel="1" spans="1:8">
      <c r="A144" s="237" t="s">
        <v>369</v>
      </c>
      <c r="B144" s="132"/>
      <c r="C144" s="93" t="s">
        <v>345</v>
      </c>
      <c r="D144" s="93" t="s">
        <v>346</v>
      </c>
      <c r="E144" s="132" t="s">
        <v>151</v>
      </c>
      <c r="F144" s="132">
        <f>装饰综合单价分析表!F147</f>
        <v>0</v>
      </c>
      <c r="G144" s="132">
        <v>112</v>
      </c>
      <c r="H144" s="133">
        <f t="shared" si="9"/>
        <v>0</v>
      </c>
    </row>
    <row r="145" s="286" customFormat="1" spans="1:9">
      <c r="A145" s="90" t="s">
        <v>370</v>
      </c>
      <c r="B145" s="90"/>
      <c r="C145" s="91" t="s">
        <v>371</v>
      </c>
      <c r="D145" s="91"/>
      <c r="E145" s="91"/>
      <c r="F145" s="132">
        <f>装饰综合单价分析表!F148</f>
        <v>0</v>
      </c>
      <c r="G145" s="90"/>
      <c r="H145" s="135">
        <f>H146+H149+H154+H158</f>
        <v>0</v>
      </c>
      <c r="I145" s="318">
        <f>SUM(H147:H151)</f>
        <v>0</v>
      </c>
    </row>
    <row r="146" s="286" customFormat="1" outlineLevel="1" spans="1:9">
      <c r="A146" s="247"/>
      <c r="B146" s="197"/>
      <c r="C146" s="230" t="s">
        <v>43</v>
      </c>
      <c r="D146" s="230"/>
      <c r="E146" s="230"/>
      <c r="F146" s="132">
        <f>装饰综合单价分析表!F149</f>
        <v>0</v>
      </c>
      <c r="G146" s="197"/>
      <c r="H146" s="312">
        <f>H147+H148</f>
        <v>0</v>
      </c>
      <c r="I146" s="318"/>
    </row>
    <row r="147" s="287" customFormat="1" ht="48" outlineLevel="1" spans="1:8">
      <c r="A147" s="237" t="s">
        <v>372</v>
      </c>
      <c r="B147" s="132"/>
      <c r="C147" s="93" t="s">
        <v>373</v>
      </c>
      <c r="D147" s="93" t="s">
        <v>374</v>
      </c>
      <c r="E147" s="132" t="s">
        <v>151</v>
      </c>
      <c r="F147" s="132">
        <f>装饰综合单价分析表!F150</f>
        <v>0</v>
      </c>
      <c r="G147" s="132">
        <v>48.7</v>
      </c>
      <c r="H147" s="133">
        <f t="shared" si="9"/>
        <v>0</v>
      </c>
    </row>
    <row r="148" s="287" customFormat="1" ht="48" outlineLevel="1" spans="1:8">
      <c r="A148" s="237" t="s">
        <v>375</v>
      </c>
      <c r="B148" s="132"/>
      <c r="C148" s="93" t="s">
        <v>156</v>
      </c>
      <c r="D148" s="93" t="s">
        <v>157</v>
      </c>
      <c r="E148" s="132" t="s">
        <v>151</v>
      </c>
      <c r="F148" s="132">
        <f>装饰综合单价分析表!F151</f>
        <v>0</v>
      </c>
      <c r="G148" s="132">
        <v>0.368</v>
      </c>
      <c r="H148" s="133">
        <f t="shared" si="9"/>
        <v>0</v>
      </c>
    </row>
    <row r="149" s="287" customFormat="1" outlineLevel="1" spans="1:8">
      <c r="A149" s="244"/>
      <c r="B149" s="201"/>
      <c r="C149" s="228" t="s">
        <v>162</v>
      </c>
      <c r="D149" s="228"/>
      <c r="E149" s="201"/>
      <c r="F149" s="132">
        <f>装饰综合单价分析表!F152</f>
        <v>0</v>
      </c>
      <c r="G149" s="201"/>
      <c r="H149" s="313">
        <f>SUM(H150:H153)</f>
        <v>0</v>
      </c>
    </row>
    <row r="150" s="287" customFormat="1" ht="14.25" outlineLevel="1" spans="1:8">
      <c r="A150" s="243" t="s">
        <v>376</v>
      </c>
      <c r="B150" s="134"/>
      <c r="C150" s="97" t="s">
        <v>377</v>
      </c>
      <c r="D150" s="97" t="s">
        <v>378</v>
      </c>
      <c r="E150" s="134" t="s">
        <v>182</v>
      </c>
      <c r="F150" s="132">
        <f>装饰综合单价分析表!F153</f>
        <v>0</v>
      </c>
      <c r="G150" s="134">
        <v>16.856</v>
      </c>
      <c r="H150" s="133">
        <f t="shared" ref="H150:H153" si="10">+ROUND(G150*F150,2)</f>
        <v>0</v>
      </c>
    </row>
    <row r="151" s="287" customFormat="1" outlineLevel="1" spans="1:8">
      <c r="A151" s="237" t="s">
        <v>379</v>
      </c>
      <c r="B151" s="132"/>
      <c r="C151" s="93" t="s">
        <v>380</v>
      </c>
      <c r="D151" s="93" t="s">
        <v>381</v>
      </c>
      <c r="E151" s="132" t="s">
        <v>151</v>
      </c>
      <c r="F151" s="132">
        <f>装饰综合单价分析表!F154</f>
        <v>0</v>
      </c>
      <c r="G151" s="132">
        <v>136.73</v>
      </c>
      <c r="H151" s="133">
        <f t="shared" si="10"/>
        <v>0</v>
      </c>
    </row>
    <row r="152" s="286" customFormat="1" ht="108" outlineLevel="1" spans="1:9">
      <c r="A152" s="237" t="s">
        <v>382</v>
      </c>
      <c r="B152" s="132"/>
      <c r="C152" s="93" t="s">
        <v>316</v>
      </c>
      <c r="D152" s="93" t="s">
        <v>383</v>
      </c>
      <c r="E152" s="132" t="s">
        <v>151</v>
      </c>
      <c r="F152" s="132">
        <f>装饰综合单价分析表!F155</f>
        <v>0</v>
      </c>
      <c r="G152" s="132">
        <v>12.16</v>
      </c>
      <c r="H152" s="133">
        <f t="shared" si="10"/>
        <v>0</v>
      </c>
      <c r="I152" s="318" t="e">
        <f>SUM(#REF!)</f>
        <v>#REF!</v>
      </c>
    </row>
    <row r="153" s="287" customFormat="1" ht="60" outlineLevel="1" spans="1:8">
      <c r="A153" s="237" t="s">
        <v>384</v>
      </c>
      <c r="B153" s="132"/>
      <c r="C153" s="93" t="s">
        <v>339</v>
      </c>
      <c r="D153" s="93" t="s">
        <v>364</v>
      </c>
      <c r="E153" s="132" t="s">
        <v>151</v>
      </c>
      <c r="F153" s="132">
        <f>装饰综合单价分析表!F156</f>
        <v>0</v>
      </c>
      <c r="G153" s="132">
        <v>12.16</v>
      </c>
      <c r="H153" s="133">
        <f t="shared" si="10"/>
        <v>0</v>
      </c>
    </row>
    <row r="154" s="287" customFormat="1" outlineLevel="1" spans="1:8">
      <c r="A154" s="238"/>
      <c r="B154" s="197"/>
      <c r="C154" s="230" t="s">
        <v>158</v>
      </c>
      <c r="D154" s="230"/>
      <c r="E154" s="197"/>
      <c r="F154" s="132">
        <f>装饰综合单价分析表!F157</f>
        <v>0</v>
      </c>
      <c r="G154" s="197"/>
      <c r="H154" s="312">
        <f>SUM(H155:H157)</f>
        <v>0</v>
      </c>
    </row>
    <row r="155" s="287" customFormat="1" ht="192" outlineLevel="1" spans="1:8">
      <c r="A155" s="237" t="s">
        <v>385</v>
      </c>
      <c r="B155" s="132"/>
      <c r="C155" s="93" t="s">
        <v>240</v>
      </c>
      <c r="D155" s="93" t="s">
        <v>241</v>
      </c>
      <c r="E155" s="132" t="s">
        <v>151</v>
      </c>
      <c r="F155" s="132">
        <f>装饰综合单价分析表!F158</f>
        <v>0</v>
      </c>
      <c r="G155" s="132">
        <v>6.964</v>
      </c>
      <c r="H155" s="133">
        <f t="shared" ref="H155:H157" si="11">+ROUND(G155*F155,2)</f>
        <v>0</v>
      </c>
    </row>
    <row r="156" s="286" customFormat="1" ht="36.75" outlineLevel="1" spans="1:9">
      <c r="A156" s="243" t="s">
        <v>386</v>
      </c>
      <c r="B156" s="134"/>
      <c r="C156" s="97" t="s">
        <v>160</v>
      </c>
      <c r="D156" s="97" t="s">
        <v>387</v>
      </c>
      <c r="E156" s="134" t="s">
        <v>151</v>
      </c>
      <c r="F156" s="132">
        <f>装饰综合单价分析表!F159</f>
        <v>0</v>
      </c>
      <c r="G156" s="134">
        <v>41.75</v>
      </c>
      <c r="H156" s="133">
        <f t="shared" si="11"/>
        <v>0</v>
      </c>
      <c r="I156" s="318">
        <f>SUM(H157:H159)</f>
        <v>0</v>
      </c>
    </row>
    <row r="157" s="287" customFormat="1" ht="60" outlineLevel="1" spans="1:8">
      <c r="A157" s="237" t="s">
        <v>388</v>
      </c>
      <c r="B157" s="132"/>
      <c r="C157" s="93" t="s">
        <v>192</v>
      </c>
      <c r="D157" s="93" t="s">
        <v>358</v>
      </c>
      <c r="E157" s="132" t="s">
        <v>151</v>
      </c>
      <c r="F157" s="132">
        <f>装饰综合单价分析表!F160</f>
        <v>0</v>
      </c>
      <c r="G157" s="132">
        <v>268.23</v>
      </c>
      <c r="H157" s="133">
        <f t="shared" si="11"/>
        <v>0</v>
      </c>
    </row>
    <row r="158" s="287" customFormat="1" outlineLevel="1" spans="1:8">
      <c r="A158" s="238"/>
      <c r="B158" s="197"/>
      <c r="C158" s="230" t="s">
        <v>172</v>
      </c>
      <c r="D158" s="230"/>
      <c r="E158" s="197"/>
      <c r="F158" s="132">
        <f>装饰综合单价分析表!F161</f>
        <v>0</v>
      </c>
      <c r="G158" s="197"/>
      <c r="H158" s="312">
        <f>H159</f>
        <v>0</v>
      </c>
    </row>
    <row r="159" s="287" customFormat="1" ht="72" outlineLevel="1" spans="1:8">
      <c r="A159" s="237" t="s">
        <v>389</v>
      </c>
      <c r="B159" s="132"/>
      <c r="C159" s="93" t="s">
        <v>345</v>
      </c>
      <c r="D159" s="93" t="s">
        <v>346</v>
      </c>
      <c r="E159" s="132" t="s">
        <v>151</v>
      </c>
      <c r="F159" s="132">
        <f>装饰综合单价分析表!F162</f>
        <v>0</v>
      </c>
      <c r="G159" s="132">
        <v>24.1</v>
      </c>
      <c r="H159" s="133">
        <f>+ROUND(G159*F159,2)</f>
        <v>0</v>
      </c>
    </row>
    <row r="160" s="286" customFormat="1" spans="1:9">
      <c r="A160" s="90" t="s">
        <v>390</v>
      </c>
      <c r="B160" s="90"/>
      <c r="C160" s="91" t="s">
        <v>391</v>
      </c>
      <c r="D160" s="91"/>
      <c r="E160" s="91"/>
      <c r="F160" s="132">
        <f>装饰综合单价分析表!F163</f>
        <v>0</v>
      </c>
      <c r="G160" s="90"/>
      <c r="H160" s="135">
        <f>H161+H163+H165+H170+H174</f>
        <v>0</v>
      </c>
      <c r="I160" s="318">
        <f>SUM(H162:H167)</f>
        <v>0</v>
      </c>
    </row>
    <row r="161" s="286" customFormat="1" outlineLevel="1" spans="1:9">
      <c r="A161" s="248"/>
      <c r="B161" s="249"/>
      <c r="C161" s="250" t="s">
        <v>139</v>
      </c>
      <c r="D161" s="250"/>
      <c r="E161" s="250"/>
      <c r="F161" s="132">
        <f>装饰综合单价分析表!F164</f>
        <v>0</v>
      </c>
      <c r="G161" s="249"/>
      <c r="H161" s="325">
        <f>H162</f>
        <v>0</v>
      </c>
      <c r="I161" s="318"/>
    </row>
    <row r="162" s="287" customFormat="1" ht="192" outlineLevel="1" spans="1:8">
      <c r="A162" s="237" t="s">
        <v>392</v>
      </c>
      <c r="B162" s="132"/>
      <c r="C162" s="93" t="s">
        <v>141</v>
      </c>
      <c r="D162" s="93" t="s">
        <v>217</v>
      </c>
      <c r="E162" s="132" t="s">
        <v>143</v>
      </c>
      <c r="F162" s="132">
        <f>装饰综合单价分析表!F165</f>
        <v>0</v>
      </c>
      <c r="G162" s="132">
        <v>3.858</v>
      </c>
      <c r="H162" s="133">
        <f t="shared" ref="H162:H169" si="12">+ROUND(G162*F162,2)</f>
        <v>0</v>
      </c>
    </row>
    <row r="163" s="287" customFormat="1" outlineLevel="1" spans="1:8">
      <c r="A163" s="253"/>
      <c r="B163" s="249"/>
      <c r="C163" s="250" t="s">
        <v>43</v>
      </c>
      <c r="D163" s="250"/>
      <c r="E163" s="249"/>
      <c r="F163" s="132">
        <f>装饰综合单价分析表!F166</f>
        <v>0</v>
      </c>
      <c r="G163" s="249"/>
      <c r="H163" s="325">
        <f>H164</f>
        <v>0</v>
      </c>
    </row>
    <row r="164" s="287" customFormat="1" ht="48" outlineLevel="1" spans="1:8">
      <c r="A164" s="237" t="s">
        <v>393</v>
      </c>
      <c r="B164" s="132"/>
      <c r="C164" s="93" t="s">
        <v>156</v>
      </c>
      <c r="D164" s="93" t="s">
        <v>157</v>
      </c>
      <c r="E164" s="132" t="s">
        <v>151</v>
      </c>
      <c r="F164" s="132">
        <f>装饰综合单价分析表!F167</f>
        <v>0</v>
      </c>
      <c r="G164" s="132">
        <v>2.368</v>
      </c>
      <c r="H164" s="133">
        <f t="shared" si="12"/>
        <v>0</v>
      </c>
    </row>
    <row r="165" s="287" customFormat="1" outlineLevel="1" spans="1:8">
      <c r="A165" s="253"/>
      <c r="B165" s="249"/>
      <c r="C165" s="250" t="s">
        <v>162</v>
      </c>
      <c r="D165" s="250"/>
      <c r="E165" s="249"/>
      <c r="F165" s="132">
        <f>装饰综合单价分析表!F168</f>
        <v>0</v>
      </c>
      <c r="G165" s="249"/>
      <c r="H165" s="325">
        <f>SUM(H166:H169)</f>
        <v>0</v>
      </c>
    </row>
    <row r="166" s="287" customFormat="1" ht="60" outlineLevel="1" spans="1:8">
      <c r="A166" s="237" t="s">
        <v>394</v>
      </c>
      <c r="B166" s="132"/>
      <c r="C166" s="93" t="s">
        <v>170</v>
      </c>
      <c r="D166" s="93" t="s">
        <v>171</v>
      </c>
      <c r="E166" s="132" t="s">
        <v>151</v>
      </c>
      <c r="F166" s="132">
        <f>装饰综合单价分析表!F169</f>
        <v>0</v>
      </c>
      <c r="G166" s="132">
        <v>90.8</v>
      </c>
      <c r="H166" s="133">
        <f t="shared" si="12"/>
        <v>0</v>
      </c>
    </row>
    <row r="167" s="287" customFormat="1" ht="60.75" outlineLevel="1" spans="1:8">
      <c r="A167" s="243" t="s">
        <v>395</v>
      </c>
      <c r="B167" s="134"/>
      <c r="C167" s="97" t="s">
        <v>339</v>
      </c>
      <c r="D167" s="97" t="s">
        <v>364</v>
      </c>
      <c r="E167" s="134" t="s">
        <v>151</v>
      </c>
      <c r="F167" s="132">
        <f>装饰综合单价分析表!F170</f>
        <v>0</v>
      </c>
      <c r="G167" s="134">
        <v>10</v>
      </c>
      <c r="H167" s="133">
        <f t="shared" si="12"/>
        <v>0</v>
      </c>
    </row>
    <row r="168" s="286" customFormat="1" ht="48" outlineLevel="1" spans="1:9">
      <c r="A168" s="237" t="s">
        <v>396</v>
      </c>
      <c r="B168" s="132"/>
      <c r="C168" s="93" t="s">
        <v>164</v>
      </c>
      <c r="D168" s="94" t="s">
        <v>165</v>
      </c>
      <c r="E168" s="132" t="s">
        <v>151</v>
      </c>
      <c r="F168" s="132">
        <f>装饰综合单价分析表!F171</f>
        <v>0</v>
      </c>
      <c r="G168" s="132">
        <v>48.984</v>
      </c>
      <c r="H168" s="133">
        <f t="shared" si="12"/>
        <v>0</v>
      </c>
      <c r="I168" s="318">
        <f>SUM(H169:H171)</f>
        <v>0</v>
      </c>
    </row>
    <row r="169" s="287" customFormat="1" ht="72" outlineLevel="1" spans="1:8">
      <c r="A169" s="237" t="s">
        <v>397</v>
      </c>
      <c r="B169" s="132"/>
      <c r="C169" s="93" t="s">
        <v>398</v>
      </c>
      <c r="D169" s="93" t="s">
        <v>399</v>
      </c>
      <c r="E169" s="132" t="s">
        <v>151</v>
      </c>
      <c r="F169" s="132">
        <f>装饰综合单价分析表!F172</f>
        <v>0</v>
      </c>
      <c r="G169" s="132">
        <v>26.7</v>
      </c>
      <c r="H169" s="133">
        <f t="shared" si="12"/>
        <v>0</v>
      </c>
    </row>
    <row r="170" s="287" customFormat="1" outlineLevel="1" spans="1:8">
      <c r="A170" s="253"/>
      <c r="B170" s="249"/>
      <c r="C170" s="250" t="s">
        <v>158</v>
      </c>
      <c r="D170" s="250"/>
      <c r="E170" s="249"/>
      <c r="F170" s="132">
        <f>装饰综合单价分析表!F173</f>
        <v>0</v>
      </c>
      <c r="G170" s="249"/>
      <c r="H170" s="325">
        <f>H171+H172+H173</f>
        <v>0</v>
      </c>
    </row>
    <row r="171" s="287" customFormat="1" ht="60" outlineLevel="1" spans="1:8">
      <c r="A171" s="237" t="s">
        <v>400</v>
      </c>
      <c r="B171" s="132"/>
      <c r="C171" s="93" t="s">
        <v>192</v>
      </c>
      <c r="D171" s="93" t="s">
        <v>358</v>
      </c>
      <c r="E171" s="132" t="s">
        <v>151</v>
      </c>
      <c r="F171" s="132">
        <f>装饰综合单价分析表!F174</f>
        <v>0</v>
      </c>
      <c r="G171" s="132">
        <v>106.26</v>
      </c>
      <c r="H171" s="133">
        <f t="shared" ref="H171:H173" si="13">+ROUND(G171*F171,2)</f>
        <v>0</v>
      </c>
    </row>
    <row r="172" s="286" customFormat="1" ht="192" outlineLevel="1" spans="1:9">
      <c r="A172" s="237" t="s">
        <v>401</v>
      </c>
      <c r="B172" s="132"/>
      <c r="C172" s="93" t="s">
        <v>240</v>
      </c>
      <c r="D172" s="93" t="s">
        <v>241</v>
      </c>
      <c r="E172" s="132" t="s">
        <v>151</v>
      </c>
      <c r="F172" s="132">
        <f>装饰综合单价分析表!F175</f>
        <v>0</v>
      </c>
      <c r="G172" s="132">
        <v>2.596</v>
      </c>
      <c r="H172" s="133">
        <f t="shared" si="13"/>
        <v>0</v>
      </c>
      <c r="I172" s="318" t="e">
        <f>SUM(#REF!)</f>
        <v>#REF!</v>
      </c>
    </row>
    <row r="173" s="287" customFormat="1" ht="72.75" outlineLevel="1" spans="1:8">
      <c r="A173" s="243" t="s">
        <v>402</v>
      </c>
      <c r="B173" s="134"/>
      <c r="C173" s="97" t="s">
        <v>203</v>
      </c>
      <c r="D173" s="93" t="s">
        <v>204</v>
      </c>
      <c r="E173" s="134" t="s">
        <v>151</v>
      </c>
      <c r="F173" s="132">
        <f>装饰综合单价分析表!F176</f>
        <v>0</v>
      </c>
      <c r="G173" s="134">
        <v>3.96</v>
      </c>
      <c r="H173" s="133">
        <f t="shared" si="13"/>
        <v>0</v>
      </c>
    </row>
    <row r="174" s="287" customFormat="1" outlineLevel="1" spans="1:8">
      <c r="A174" s="255"/>
      <c r="B174" s="256"/>
      <c r="C174" s="257" t="s">
        <v>172</v>
      </c>
      <c r="D174" s="257"/>
      <c r="E174" s="256"/>
      <c r="F174" s="132">
        <f>装饰综合单价分析表!F177</f>
        <v>0</v>
      </c>
      <c r="G174" s="256"/>
      <c r="H174" s="326">
        <f>H175+H176+H177</f>
        <v>0</v>
      </c>
    </row>
    <row r="175" s="287" customFormat="1" ht="132" outlineLevel="1" spans="1:8">
      <c r="A175" s="237" t="s">
        <v>403</v>
      </c>
      <c r="B175" s="132"/>
      <c r="C175" s="93" t="s">
        <v>180</v>
      </c>
      <c r="D175" s="93" t="s">
        <v>181</v>
      </c>
      <c r="E175" s="132" t="s">
        <v>182</v>
      </c>
      <c r="F175" s="132">
        <f>装饰综合单价分析表!F178</f>
        <v>0</v>
      </c>
      <c r="G175" s="132">
        <v>12.75</v>
      </c>
      <c r="H175" s="133">
        <f t="shared" ref="H175:H177" si="14">+ROUND(G175*F175,2)</f>
        <v>0</v>
      </c>
    </row>
    <row r="176" s="287" customFormat="1" ht="24" outlineLevel="1" spans="1:8">
      <c r="A176" s="237" t="s">
        <v>404</v>
      </c>
      <c r="B176" s="132"/>
      <c r="C176" s="93" t="s">
        <v>185</v>
      </c>
      <c r="D176" s="93" t="s">
        <v>405</v>
      </c>
      <c r="E176" s="132" t="s">
        <v>143</v>
      </c>
      <c r="F176" s="132">
        <f>装饰综合单价分析表!F179</f>
        <v>0</v>
      </c>
      <c r="G176" s="132">
        <v>0.52</v>
      </c>
      <c r="H176" s="133">
        <f t="shared" si="14"/>
        <v>0</v>
      </c>
    </row>
    <row r="177" s="286" customFormat="1" ht="72" outlineLevel="1" spans="1:9">
      <c r="A177" s="237" t="s">
        <v>406</v>
      </c>
      <c r="B177" s="132"/>
      <c r="C177" s="93" t="s">
        <v>345</v>
      </c>
      <c r="D177" s="93" t="s">
        <v>346</v>
      </c>
      <c r="E177" s="132" t="s">
        <v>151</v>
      </c>
      <c r="F177" s="132">
        <f>装饰综合单价分析表!F180</f>
        <v>0</v>
      </c>
      <c r="G177" s="132">
        <v>18.8</v>
      </c>
      <c r="H177" s="133">
        <f t="shared" si="14"/>
        <v>0</v>
      </c>
      <c r="I177" s="318">
        <f>SUM(H181:H188)</f>
        <v>0</v>
      </c>
    </row>
    <row r="178" s="287" customFormat="1" ht="26" customHeight="1" spans="1:8">
      <c r="A178" s="90" t="s">
        <v>407</v>
      </c>
      <c r="B178" s="90"/>
      <c r="C178" s="91" t="s">
        <v>408</v>
      </c>
      <c r="D178" s="91"/>
      <c r="E178" s="91"/>
      <c r="F178" s="132">
        <f>装饰综合单价分析表!F181</f>
        <v>0</v>
      </c>
      <c r="G178" s="90"/>
      <c r="H178" s="135">
        <f>H179+H182+H185+H187</f>
        <v>0</v>
      </c>
    </row>
    <row r="179" s="287" customFormat="1" ht="26" customHeight="1" outlineLevel="2" spans="1:8">
      <c r="A179" s="248"/>
      <c r="B179" s="249"/>
      <c r="C179" s="250" t="s">
        <v>43</v>
      </c>
      <c r="D179" s="250"/>
      <c r="E179" s="250"/>
      <c r="F179" s="132">
        <f>装饰综合单价分析表!F182</f>
        <v>0</v>
      </c>
      <c r="G179" s="249"/>
      <c r="H179" s="325">
        <f>H180+H181</f>
        <v>0</v>
      </c>
    </row>
    <row r="180" s="289" customFormat="1" ht="84" outlineLevel="2" spans="1:8">
      <c r="A180" s="237" t="s">
        <v>409</v>
      </c>
      <c r="B180" s="132"/>
      <c r="C180" s="93" t="s">
        <v>153</v>
      </c>
      <c r="D180" s="93" t="s">
        <v>154</v>
      </c>
      <c r="E180" s="132" t="s">
        <v>151</v>
      </c>
      <c r="F180" s="132">
        <f>装饰综合单价分析表!F183</f>
        <v>0</v>
      </c>
      <c r="G180" s="132">
        <v>125.44</v>
      </c>
      <c r="H180" s="133">
        <f t="shared" ref="H180:H184" si="15">+ROUND(G180*F180,2)</f>
        <v>0</v>
      </c>
    </row>
    <row r="181" s="289" customFormat="1" ht="48" outlineLevel="2" spans="1:8">
      <c r="A181" s="237" t="s">
        <v>410</v>
      </c>
      <c r="B181" s="132"/>
      <c r="C181" s="93" t="s">
        <v>156</v>
      </c>
      <c r="D181" s="93" t="s">
        <v>157</v>
      </c>
      <c r="E181" s="132" t="s">
        <v>151</v>
      </c>
      <c r="F181" s="132">
        <f>装饰综合单价分析表!F184</f>
        <v>0</v>
      </c>
      <c r="G181" s="132">
        <v>3.92</v>
      </c>
      <c r="H181" s="133">
        <f t="shared" si="15"/>
        <v>0</v>
      </c>
    </row>
    <row r="182" s="289" customFormat="1" outlineLevel="2" spans="1:8">
      <c r="A182" s="253"/>
      <c r="B182" s="249"/>
      <c r="C182" s="250" t="s">
        <v>162</v>
      </c>
      <c r="D182" s="250"/>
      <c r="E182" s="249"/>
      <c r="F182" s="132">
        <f>装饰综合单价分析表!F185</f>
        <v>0</v>
      </c>
      <c r="G182" s="249"/>
      <c r="H182" s="325">
        <f>H183+H184</f>
        <v>0</v>
      </c>
    </row>
    <row r="183" s="288" customFormat="1" ht="60" outlineLevel="2" spans="1:8">
      <c r="A183" s="237" t="s">
        <v>411</v>
      </c>
      <c r="B183" s="132"/>
      <c r="C183" s="93" t="s">
        <v>167</v>
      </c>
      <c r="D183" s="93" t="s">
        <v>168</v>
      </c>
      <c r="E183" s="132" t="s">
        <v>151</v>
      </c>
      <c r="F183" s="132">
        <f>装饰综合单价分析表!F186</f>
        <v>0</v>
      </c>
      <c r="G183" s="132">
        <v>113.254</v>
      </c>
      <c r="H183" s="133">
        <f t="shared" si="15"/>
        <v>0</v>
      </c>
    </row>
    <row r="184" s="288" customFormat="1" ht="60.75" outlineLevel="2" spans="1:8">
      <c r="A184" s="243" t="s">
        <v>412</v>
      </c>
      <c r="B184" s="134"/>
      <c r="C184" s="97" t="s">
        <v>170</v>
      </c>
      <c r="D184" s="97" t="s">
        <v>171</v>
      </c>
      <c r="E184" s="134" t="s">
        <v>151</v>
      </c>
      <c r="F184" s="132">
        <f>装饰综合单价分析表!F187</f>
        <v>0</v>
      </c>
      <c r="G184" s="134">
        <v>114.76</v>
      </c>
      <c r="H184" s="133">
        <f t="shared" si="15"/>
        <v>0</v>
      </c>
    </row>
    <row r="185" s="288" customFormat="1" outlineLevel="2" spans="1:8">
      <c r="A185" s="255"/>
      <c r="B185" s="256"/>
      <c r="C185" s="257" t="s">
        <v>158</v>
      </c>
      <c r="D185" s="257"/>
      <c r="E185" s="256"/>
      <c r="F185" s="132">
        <f>装饰综合单价分析表!F188</f>
        <v>0</v>
      </c>
      <c r="G185" s="256"/>
      <c r="H185" s="326">
        <f>H186</f>
        <v>0</v>
      </c>
    </row>
    <row r="186" s="288" customFormat="1" ht="192" outlineLevel="2" spans="1:8">
      <c r="A186" s="237" t="s">
        <v>413</v>
      </c>
      <c r="B186" s="132"/>
      <c r="C186" s="93" t="s">
        <v>240</v>
      </c>
      <c r="D186" s="93" t="s">
        <v>241</v>
      </c>
      <c r="E186" s="132" t="s">
        <v>151</v>
      </c>
      <c r="F186" s="132">
        <f>装饰综合单价分析表!F189</f>
        <v>0</v>
      </c>
      <c r="G186" s="132">
        <v>87.57</v>
      </c>
      <c r="H186" s="133">
        <f t="shared" ref="H186:H189" si="16">+ROUND(G186*F186,2)</f>
        <v>0</v>
      </c>
    </row>
    <row r="187" s="288" customFormat="1" outlineLevel="2" spans="1:8">
      <c r="A187" s="253"/>
      <c r="B187" s="249"/>
      <c r="C187" s="250" t="s">
        <v>172</v>
      </c>
      <c r="D187" s="250"/>
      <c r="E187" s="249"/>
      <c r="F187" s="132">
        <f>装饰综合单价分析表!F190</f>
        <v>0</v>
      </c>
      <c r="G187" s="249"/>
      <c r="H187" s="325">
        <f>H188+H189</f>
        <v>0</v>
      </c>
    </row>
    <row r="188" s="288" customFormat="1" ht="72" outlineLevel="2" spans="1:8">
      <c r="A188" s="237" t="s">
        <v>414</v>
      </c>
      <c r="B188" s="132"/>
      <c r="C188" s="93" t="s">
        <v>345</v>
      </c>
      <c r="D188" s="93" t="s">
        <v>346</v>
      </c>
      <c r="E188" s="132" t="s">
        <v>151</v>
      </c>
      <c r="F188" s="132">
        <f>装饰综合单价分析表!F191</f>
        <v>0</v>
      </c>
      <c r="G188" s="132">
        <v>18.8</v>
      </c>
      <c r="H188" s="133">
        <f t="shared" si="16"/>
        <v>0</v>
      </c>
    </row>
    <row r="189" s="286" customFormat="1" ht="72" outlineLevel="2" spans="1:8">
      <c r="A189" s="237" t="s">
        <v>415</v>
      </c>
      <c r="B189" s="132"/>
      <c r="C189" s="93" t="s">
        <v>416</v>
      </c>
      <c r="D189" s="93" t="s">
        <v>417</v>
      </c>
      <c r="E189" s="132" t="s">
        <v>151</v>
      </c>
      <c r="F189" s="132">
        <f>装饰综合单价分析表!F192</f>
        <v>0</v>
      </c>
      <c r="G189" s="132">
        <v>112</v>
      </c>
      <c r="H189" s="133">
        <f t="shared" si="16"/>
        <v>0</v>
      </c>
    </row>
    <row r="190" s="286" customFormat="1" ht="14.25" spans="1:10">
      <c r="A190" s="233" t="s">
        <v>418</v>
      </c>
      <c r="B190" s="233"/>
      <c r="C190" s="234" t="s">
        <v>419</v>
      </c>
      <c r="D190" s="234"/>
      <c r="E190" s="234"/>
      <c r="F190" s="132">
        <f>装饰综合单价分析表!F193</f>
        <v>0</v>
      </c>
      <c r="G190" s="233"/>
      <c r="H190" s="324">
        <f>SUM(H191:H201)</f>
        <v>0</v>
      </c>
      <c r="I190" s="318">
        <f>SUM(H191:H192)</f>
        <v>0</v>
      </c>
      <c r="J190" s="318" t="e">
        <f>I190+#REF!+#REF!+#REF!+#REF!+#REF!+#REF!+#REF!+I151+#REF!+#REF!+#REF!+I257+I276+I294+I311</f>
        <v>#REF!</v>
      </c>
    </row>
    <row r="191" s="287" customFormat="1" ht="192" outlineLevel="1" spans="1:11">
      <c r="A191" s="237" t="s">
        <v>420</v>
      </c>
      <c r="B191" s="132"/>
      <c r="C191" s="93" t="s">
        <v>141</v>
      </c>
      <c r="D191" s="93" t="s">
        <v>217</v>
      </c>
      <c r="E191" s="132" t="s">
        <v>143</v>
      </c>
      <c r="F191" s="132">
        <f>装饰综合单价分析表!F194</f>
        <v>0</v>
      </c>
      <c r="G191" s="132">
        <v>16.408</v>
      </c>
      <c r="H191" s="133">
        <f>+ROUND(G191*F191,2)</f>
        <v>0</v>
      </c>
      <c r="K191" s="287" t="s">
        <v>421</v>
      </c>
    </row>
    <row r="192" s="288" customFormat="1" ht="24" outlineLevel="1" spans="1:8">
      <c r="A192" s="237" t="s">
        <v>422</v>
      </c>
      <c r="B192" s="132"/>
      <c r="C192" s="93" t="s">
        <v>174</v>
      </c>
      <c r="D192" s="93" t="s">
        <v>423</v>
      </c>
      <c r="E192" s="132" t="s">
        <v>151</v>
      </c>
      <c r="F192" s="132">
        <f>装饰综合单价分析表!F195</f>
        <v>0</v>
      </c>
      <c r="G192" s="132">
        <v>1.54</v>
      </c>
      <c r="H192" s="133">
        <f>+ROUND(G192*F192,2)</f>
        <v>0</v>
      </c>
    </row>
    <row r="193" s="286" customFormat="1" ht="72" outlineLevel="1" spans="1:9">
      <c r="A193" s="237" t="s">
        <v>424</v>
      </c>
      <c r="B193" s="132"/>
      <c r="C193" s="93" t="s">
        <v>203</v>
      </c>
      <c r="D193" s="93" t="s">
        <v>204</v>
      </c>
      <c r="E193" s="132" t="s">
        <v>151</v>
      </c>
      <c r="F193" s="132">
        <f>装饰综合单价分析表!F196</f>
        <v>0</v>
      </c>
      <c r="G193" s="132">
        <v>5.28</v>
      </c>
      <c r="H193" s="133">
        <f>+ROUND(G193*F193,2)</f>
        <v>0</v>
      </c>
      <c r="I193" s="318">
        <f>SUM(H210:H211)</f>
        <v>0</v>
      </c>
    </row>
    <row r="194" s="287" customFormat="1" ht="84" outlineLevel="1" spans="1:8">
      <c r="A194" s="237" t="s">
        <v>425</v>
      </c>
      <c r="B194" s="132"/>
      <c r="C194" s="93" t="s">
        <v>153</v>
      </c>
      <c r="D194" s="93" t="s">
        <v>154</v>
      </c>
      <c r="E194" s="132" t="s">
        <v>151</v>
      </c>
      <c r="F194" s="132">
        <f>装饰综合单价分析表!F197</f>
        <v>0</v>
      </c>
      <c r="G194" s="132">
        <f>125.63+47.6+12.8-6*0.2*2</f>
        <v>183.63</v>
      </c>
      <c r="H194" s="133">
        <f>+ROUND(G194*F194,2)</f>
        <v>0</v>
      </c>
    </row>
    <row r="195" s="287" customFormat="1" ht="48" outlineLevel="1" spans="1:8">
      <c r="A195" s="237" t="s">
        <v>426</v>
      </c>
      <c r="B195" s="132"/>
      <c r="C195" s="93" t="s">
        <v>156</v>
      </c>
      <c r="D195" s="93" t="s">
        <v>157</v>
      </c>
      <c r="E195" s="132" t="s">
        <v>151</v>
      </c>
      <c r="F195" s="132">
        <f>装饰综合单价分析表!F198</f>
        <v>0</v>
      </c>
      <c r="G195" s="132">
        <v>4.512</v>
      </c>
      <c r="H195" s="133">
        <f>+ROUND(G195*F195,2)</f>
        <v>0</v>
      </c>
    </row>
    <row r="196" s="287" customFormat="1" ht="60" outlineLevel="1" spans="1:8">
      <c r="A196" s="237" t="s">
        <v>427</v>
      </c>
      <c r="B196" s="132"/>
      <c r="C196" s="93" t="s">
        <v>167</v>
      </c>
      <c r="D196" s="93" t="s">
        <v>168</v>
      </c>
      <c r="E196" s="132" t="s">
        <v>151</v>
      </c>
      <c r="F196" s="132">
        <f>装饰综合单价分析表!F199</f>
        <v>0</v>
      </c>
      <c r="G196" s="132">
        <v>55.44</v>
      </c>
      <c r="H196" s="133">
        <f t="shared" ref="H196:H203" si="17">+ROUND(G196*F196,2)</f>
        <v>0</v>
      </c>
    </row>
    <row r="197" s="289" customFormat="1" ht="48" outlineLevel="1" spans="1:10">
      <c r="A197" s="237" t="s">
        <v>428</v>
      </c>
      <c r="B197" s="132"/>
      <c r="C197" s="93" t="s">
        <v>170</v>
      </c>
      <c r="D197" s="93" t="s">
        <v>224</v>
      </c>
      <c r="E197" s="132" t="s">
        <v>151</v>
      </c>
      <c r="F197" s="132">
        <f>装饰综合单价分析表!F200</f>
        <v>0</v>
      </c>
      <c r="G197" s="132">
        <v>269.52</v>
      </c>
      <c r="H197" s="133">
        <f t="shared" si="17"/>
        <v>0</v>
      </c>
      <c r="I197" s="320">
        <f>SUM(H198:H199)</f>
        <v>0</v>
      </c>
      <c r="J197" s="320" t="e">
        <f>I197+#REF!+I323+#REF!+#REF!+#REF!+#REF!+#REF!+#REF!+#REF!+#REF!+#REF!+I359+#REF!+I374</f>
        <v>#REF!</v>
      </c>
    </row>
    <row r="198" s="287" customFormat="1" ht="48" outlineLevel="1" spans="1:8">
      <c r="A198" s="237" t="s">
        <v>429</v>
      </c>
      <c r="B198" s="132"/>
      <c r="C198" s="93" t="s">
        <v>164</v>
      </c>
      <c r="D198" s="94" t="s">
        <v>165</v>
      </c>
      <c r="E198" s="132" t="s">
        <v>151</v>
      </c>
      <c r="F198" s="132">
        <f>装饰综合单价分析表!F201</f>
        <v>0</v>
      </c>
      <c r="G198" s="132">
        <v>164.076</v>
      </c>
      <c r="H198" s="133">
        <f t="shared" si="17"/>
        <v>0</v>
      </c>
    </row>
    <row r="199" s="287" customFormat="1" ht="120" outlineLevel="1" spans="1:8">
      <c r="A199" s="237" t="s">
        <v>430</v>
      </c>
      <c r="B199" s="132"/>
      <c r="C199" s="93" t="s">
        <v>431</v>
      </c>
      <c r="D199" s="93" t="s">
        <v>432</v>
      </c>
      <c r="E199" s="132" t="s">
        <v>151</v>
      </c>
      <c r="F199" s="132">
        <f>装饰综合单价分析表!F202</f>
        <v>0</v>
      </c>
      <c r="G199" s="132">
        <v>61.56</v>
      </c>
      <c r="H199" s="133">
        <f t="shared" si="17"/>
        <v>0</v>
      </c>
    </row>
    <row r="200" s="287" customFormat="1" ht="60" outlineLevel="1" spans="1:12">
      <c r="A200" s="237" t="s">
        <v>433</v>
      </c>
      <c r="B200" s="132"/>
      <c r="C200" s="93" t="s">
        <v>192</v>
      </c>
      <c r="D200" s="93" t="s">
        <v>358</v>
      </c>
      <c r="E200" s="132" t="s">
        <v>151</v>
      </c>
      <c r="F200" s="132">
        <f>装饰综合单价分析表!F203</f>
        <v>0</v>
      </c>
      <c r="G200" s="132">
        <v>13.9</v>
      </c>
      <c r="H200" s="133">
        <f t="shared" si="17"/>
        <v>0</v>
      </c>
      <c r="L200" s="321"/>
    </row>
    <row r="201" s="287" customFormat="1" ht="72" outlineLevel="1" spans="1:8">
      <c r="A201" s="237" t="s">
        <v>434</v>
      </c>
      <c r="B201" s="132"/>
      <c r="C201" s="93" t="s">
        <v>160</v>
      </c>
      <c r="D201" s="93" t="s">
        <v>195</v>
      </c>
      <c r="E201" s="132" t="s">
        <v>151</v>
      </c>
      <c r="F201" s="132">
        <f>装饰综合单价分析表!F204</f>
        <v>0</v>
      </c>
      <c r="G201" s="132">
        <v>157.22</v>
      </c>
      <c r="H201" s="133">
        <f t="shared" si="17"/>
        <v>0</v>
      </c>
    </row>
    <row r="202" s="287" customFormat="1" ht="22" customHeight="1" spans="1:8">
      <c r="A202" s="261" t="s">
        <v>435</v>
      </c>
      <c r="B202" s="261"/>
      <c r="C202" s="262" t="s">
        <v>436</v>
      </c>
      <c r="D202" s="262"/>
      <c r="E202" s="262"/>
      <c r="F202" s="132">
        <f>装饰综合单价分析表!F205</f>
        <v>0</v>
      </c>
      <c r="G202" s="261"/>
      <c r="H202" s="327">
        <f>SUM(H203:H210)</f>
        <v>0</v>
      </c>
    </row>
    <row r="203" s="287" customFormat="1" ht="48" outlineLevel="1" spans="1:8">
      <c r="A203" s="237" t="s">
        <v>437</v>
      </c>
      <c r="B203" s="132"/>
      <c r="C203" s="93" t="s">
        <v>156</v>
      </c>
      <c r="D203" s="93" t="s">
        <v>157</v>
      </c>
      <c r="E203" s="132" t="s">
        <v>151</v>
      </c>
      <c r="F203" s="132">
        <f>装饰综合单价分析表!F206</f>
        <v>0</v>
      </c>
      <c r="G203" s="132">
        <v>2.102</v>
      </c>
      <c r="H203" s="133">
        <f t="shared" ref="H203:H210" si="18">+ROUND(G203*F203,2)</f>
        <v>0</v>
      </c>
    </row>
    <row r="204" s="287" customFormat="1" ht="120" customHeight="1" outlineLevel="1" spans="1:11">
      <c r="A204" s="237" t="s">
        <v>438</v>
      </c>
      <c r="B204" s="132"/>
      <c r="C204" s="93" t="s">
        <v>170</v>
      </c>
      <c r="D204" s="97" t="s">
        <v>171</v>
      </c>
      <c r="E204" s="132" t="s">
        <v>151</v>
      </c>
      <c r="F204" s="132">
        <f>装饰综合单价分析表!F207</f>
        <v>0</v>
      </c>
      <c r="G204" s="132">
        <v>76.936</v>
      </c>
      <c r="H204" s="133">
        <f t="shared" si="18"/>
        <v>0</v>
      </c>
      <c r="K204" s="287" t="s">
        <v>439</v>
      </c>
    </row>
    <row r="205" s="289" customFormat="1" ht="108" outlineLevel="1" spans="1:10">
      <c r="A205" s="237" t="s">
        <v>440</v>
      </c>
      <c r="B205" s="132"/>
      <c r="C205" s="93" t="s">
        <v>316</v>
      </c>
      <c r="D205" s="93" t="s">
        <v>383</v>
      </c>
      <c r="E205" s="132" t="s">
        <v>151</v>
      </c>
      <c r="F205" s="132">
        <f>装饰综合单价分析表!F208</f>
        <v>0</v>
      </c>
      <c r="G205" s="132">
        <v>9.636</v>
      </c>
      <c r="H205" s="133">
        <f t="shared" si="18"/>
        <v>0</v>
      </c>
      <c r="I205" s="320">
        <f>H206</f>
        <v>0</v>
      </c>
      <c r="J205" s="320" t="e">
        <f>I205+#REF!+I330+#REF!+#REF!+#REF!+#REF!+#REF!+#REF!+#REF!+I365+#REF!+I378+I381</f>
        <v>#REF!</v>
      </c>
    </row>
    <row r="206" s="287" customFormat="1" ht="60.75" outlineLevel="1" spans="1:8">
      <c r="A206" s="243" t="s">
        <v>441</v>
      </c>
      <c r="B206" s="134"/>
      <c r="C206" s="97" t="s">
        <v>192</v>
      </c>
      <c r="D206" s="93" t="s">
        <v>358</v>
      </c>
      <c r="E206" s="134" t="s">
        <v>151</v>
      </c>
      <c r="F206" s="132">
        <f>装饰综合单价分析表!F209</f>
        <v>0</v>
      </c>
      <c r="G206" s="134">
        <v>38.4</v>
      </c>
      <c r="H206" s="133">
        <f t="shared" si="18"/>
        <v>0</v>
      </c>
    </row>
    <row r="207" s="287" customFormat="1" ht="192" outlineLevel="1" spans="1:8">
      <c r="A207" s="237" t="s">
        <v>442</v>
      </c>
      <c r="B207" s="132"/>
      <c r="C207" s="93" t="s">
        <v>240</v>
      </c>
      <c r="D207" s="93" t="s">
        <v>241</v>
      </c>
      <c r="E207" s="132" t="s">
        <v>151</v>
      </c>
      <c r="F207" s="132">
        <f>装饰综合单价分析表!F210</f>
        <v>0</v>
      </c>
      <c r="G207" s="132">
        <v>1.434</v>
      </c>
      <c r="H207" s="133">
        <f t="shared" si="18"/>
        <v>0</v>
      </c>
    </row>
    <row r="208" s="287" customFormat="1" ht="72" outlineLevel="1" spans="1:8">
      <c r="A208" s="237" t="s">
        <v>443</v>
      </c>
      <c r="B208" s="132"/>
      <c r="C208" s="93" t="s">
        <v>203</v>
      </c>
      <c r="D208" s="93" t="s">
        <v>204</v>
      </c>
      <c r="E208" s="132" t="s">
        <v>151</v>
      </c>
      <c r="F208" s="132">
        <f>装饰综合单价分析表!F211</f>
        <v>0</v>
      </c>
      <c r="G208" s="132">
        <v>2.2</v>
      </c>
      <c r="H208" s="133">
        <f t="shared" si="18"/>
        <v>0</v>
      </c>
    </row>
    <row r="209" s="287" customFormat="1" ht="132" outlineLevel="1" spans="1:8">
      <c r="A209" s="237" t="s">
        <v>444</v>
      </c>
      <c r="B209" s="132"/>
      <c r="C209" s="93" t="s">
        <v>180</v>
      </c>
      <c r="D209" s="93" t="s">
        <v>181</v>
      </c>
      <c r="E209" s="132" t="s">
        <v>182</v>
      </c>
      <c r="F209" s="132">
        <f>装饰综合单价分析表!F212</f>
        <v>0</v>
      </c>
      <c r="G209" s="132">
        <v>6.2</v>
      </c>
      <c r="H209" s="133">
        <f t="shared" si="18"/>
        <v>0</v>
      </c>
    </row>
    <row r="210" s="286" customFormat="1" ht="72" outlineLevel="1" spans="1:8">
      <c r="A210" s="237" t="s">
        <v>445</v>
      </c>
      <c r="B210" s="132"/>
      <c r="C210" s="93" t="s">
        <v>345</v>
      </c>
      <c r="D210" s="93" t="s">
        <v>346</v>
      </c>
      <c r="E210" s="132" t="s">
        <v>151</v>
      </c>
      <c r="F210" s="132">
        <f>装饰综合单价分析表!F213</f>
        <v>0</v>
      </c>
      <c r="G210" s="132">
        <v>7.68</v>
      </c>
      <c r="H210" s="133">
        <f t="shared" si="18"/>
        <v>0</v>
      </c>
    </row>
    <row r="211" s="286" customFormat="1" ht="14.25" spans="1:9">
      <c r="A211" s="261" t="s">
        <v>446</v>
      </c>
      <c r="B211" s="261"/>
      <c r="C211" s="262" t="s">
        <v>447</v>
      </c>
      <c r="D211" s="262"/>
      <c r="E211" s="262"/>
      <c r="F211" s="132">
        <f>装饰综合单价分析表!F214</f>
        <v>0</v>
      </c>
      <c r="G211" s="261"/>
      <c r="H211" s="327">
        <f>SUM(H212:H216)</f>
        <v>0</v>
      </c>
      <c r="I211" s="318">
        <f>SUM(H212:H214)</f>
        <v>0</v>
      </c>
    </row>
    <row r="212" s="287" customFormat="1" ht="48" outlineLevel="1" spans="1:8">
      <c r="A212" s="237" t="s">
        <v>448</v>
      </c>
      <c r="B212" s="132"/>
      <c r="C212" s="93" t="s">
        <v>156</v>
      </c>
      <c r="D212" s="93" t="s">
        <v>157</v>
      </c>
      <c r="E212" s="132" t="s">
        <v>151</v>
      </c>
      <c r="F212" s="132">
        <f>装饰综合单价分析表!F215</f>
        <v>0</v>
      </c>
      <c r="G212" s="132">
        <v>2.102</v>
      </c>
      <c r="H212" s="133">
        <f t="shared" ref="H212:H216" si="19">+ROUND(G212*F212,2)</f>
        <v>0</v>
      </c>
    </row>
    <row r="213" s="287" customFormat="1" ht="60" outlineLevel="1" spans="1:8">
      <c r="A213" s="237" t="s">
        <v>449</v>
      </c>
      <c r="B213" s="132"/>
      <c r="C213" s="93" t="s">
        <v>192</v>
      </c>
      <c r="D213" s="93" t="s">
        <v>450</v>
      </c>
      <c r="E213" s="132" t="s">
        <v>151</v>
      </c>
      <c r="F213" s="132">
        <f>装饰综合单价分析表!F216</f>
        <v>0</v>
      </c>
      <c r="G213" s="132">
        <v>146</v>
      </c>
      <c r="H213" s="133">
        <f t="shared" si="19"/>
        <v>0</v>
      </c>
    </row>
    <row r="214" s="288" customFormat="1" ht="192" outlineLevel="1" spans="1:8">
      <c r="A214" s="237" t="s">
        <v>451</v>
      </c>
      <c r="B214" s="132"/>
      <c r="C214" s="93" t="s">
        <v>452</v>
      </c>
      <c r="D214" s="93" t="s">
        <v>241</v>
      </c>
      <c r="E214" s="132" t="s">
        <v>151</v>
      </c>
      <c r="F214" s="132">
        <f>装饰综合单价分析表!F217</f>
        <v>0</v>
      </c>
      <c r="G214" s="132">
        <v>177.3</v>
      </c>
      <c r="H214" s="133">
        <f t="shared" si="19"/>
        <v>0</v>
      </c>
    </row>
    <row r="215" s="289" customFormat="1" ht="60" outlineLevel="1" spans="1:9">
      <c r="A215" s="237" t="s">
        <v>453</v>
      </c>
      <c r="B215" s="132"/>
      <c r="C215" s="93" t="s">
        <v>170</v>
      </c>
      <c r="D215" s="93" t="s">
        <v>171</v>
      </c>
      <c r="E215" s="132" t="s">
        <v>151</v>
      </c>
      <c r="F215" s="132">
        <f>装饰综合单价分析表!F218</f>
        <v>0</v>
      </c>
      <c r="G215" s="132">
        <v>117.415</v>
      </c>
      <c r="H215" s="133">
        <f t="shared" si="19"/>
        <v>0</v>
      </c>
      <c r="I215" s="320" t="e">
        <f>SUM(#REF!)</f>
        <v>#REF!</v>
      </c>
    </row>
    <row r="216" s="287" customFormat="1" ht="72" outlineLevel="1" spans="1:8">
      <c r="A216" s="237" t="s">
        <v>454</v>
      </c>
      <c r="B216" s="132"/>
      <c r="C216" s="93" t="s">
        <v>345</v>
      </c>
      <c r="D216" s="93" t="s">
        <v>346</v>
      </c>
      <c r="E216" s="132" t="s">
        <v>151</v>
      </c>
      <c r="F216" s="132">
        <f>装饰综合单价分析表!F219</f>
        <v>0</v>
      </c>
      <c r="G216" s="132">
        <v>29.2</v>
      </c>
      <c r="H216" s="133">
        <f t="shared" si="19"/>
        <v>0</v>
      </c>
    </row>
    <row r="217" s="289" customFormat="1" ht="14.25" spans="1:9">
      <c r="A217" s="261" t="s">
        <v>455</v>
      </c>
      <c r="B217" s="261"/>
      <c r="C217" s="262" t="s">
        <v>456</v>
      </c>
      <c r="D217" s="262"/>
      <c r="E217" s="262"/>
      <c r="F217" s="132">
        <f>装饰综合单价分析表!F220</f>
        <v>0</v>
      </c>
      <c r="G217" s="261"/>
      <c r="H217" s="327">
        <f>SUM(H218:H227)</f>
        <v>0</v>
      </c>
      <c r="I217" s="320">
        <f>SUM(H218:H220)</f>
        <v>0</v>
      </c>
    </row>
    <row r="218" s="288" customFormat="1" ht="48" outlineLevel="1" spans="1:8">
      <c r="A218" s="237" t="s">
        <v>457</v>
      </c>
      <c r="B218" s="132"/>
      <c r="C218" s="93" t="s">
        <v>156</v>
      </c>
      <c r="D218" s="93" t="s">
        <v>157</v>
      </c>
      <c r="E218" s="132" t="s">
        <v>151</v>
      </c>
      <c r="F218" s="132">
        <f>装饰综合单价分析表!F221</f>
        <v>0</v>
      </c>
      <c r="G218" s="132">
        <v>0.942</v>
      </c>
      <c r="H218" s="133">
        <f t="shared" ref="H218:H227" si="20">+ROUND(G218*F218,2)</f>
        <v>0</v>
      </c>
    </row>
    <row r="219" s="287" customFormat="1" ht="192" outlineLevel="1" spans="1:8">
      <c r="A219" s="237" t="s">
        <v>458</v>
      </c>
      <c r="B219" s="132"/>
      <c r="C219" s="93" t="s">
        <v>240</v>
      </c>
      <c r="D219" s="93" t="s">
        <v>241</v>
      </c>
      <c r="E219" s="132" t="s">
        <v>151</v>
      </c>
      <c r="F219" s="132">
        <f>装饰综合单价分析表!F222</f>
        <v>0</v>
      </c>
      <c r="G219" s="132">
        <v>17.016</v>
      </c>
      <c r="H219" s="133">
        <f t="shared" si="20"/>
        <v>0</v>
      </c>
    </row>
    <row r="220" s="287" customFormat="1" ht="24" outlineLevel="1" spans="1:8">
      <c r="A220" s="237" t="s">
        <v>459</v>
      </c>
      <c r="B220" s="132"/>
      <c r="C220" s="93" t="s">
        <v>460</v>
      </c>
      <c r="D220" s="93" t="s">
        <v>461</v>
      </c>
      <c r="E220" s="132" t="s">
        <v>182</v>
      </c>
      <c r="F220" s="132">
        <f>装饰综合单价分析表!F223</f>
        <v>0</v>
      </c>
      <c r="G220" s="132">
        <v>6.9</v>
      </c>
      <c r="H220" s="133">
        <f t="shared" si="20"/>
        <v>0</v>
      </c>
    </row>
    <row r="221" s="289" customFormat="1" ht="72" outlineLevel="1" spans="1:9">
      <c r="A221" s="237" t="s">
        <v>462</v>
      </c>
      <c r="B221" s="132"/>
      <c r="C221" s="93" t="s">
        <v>380</v>
      </c>
      <c r="D221" s="93" t="s">
        <v>463</v>
      </c>
      <c r="E221" s="132" t="s">
        <v>151</v>
      </c>
      <c r="F221" s="132">
        <f>装饰综合单价分析表!F224</f>
        <v>0</v>
      </c>
      <c r="G221" s="132">
        <v>9.7</v>
      </c>
      <c r="H221" s="133">
        <f t="shared" si="20"/>
        <v>0</v>
      </c>
      <c r="I221" s="320">
        <f>SUM(H222:H222)</f>
        <v>0</v>
      </c>
    </row>
    <row r="222" s="287" customFormat="1" ht="60.75" outlineLevel="1" spans="1:8">
      <c r="A222" s="243" t="s">
        <v>464</v>
      </c>
      <c r="B222" s="134"/>
      <c r="C222" s="97" t="s">
        <v>339</v>
      </c>
      <c r="D222" s="97" t="s">
        <v>168</v>
      </c>
      <c r="E222" s="134" t="s">
        <v>151</v>
      </c>
      <c r="F222" s="132">
        <f>装饰综合单价分析表!F225</f>
        <v>0</v>
      </c>
      <c r="G222" s="134">
        <v>4.18</v>
      </c>
      <c r="H222" s="133">
        <f t="shared" si="20"/>
        <v>0</v>
      </c>
    </row>
    <row r="223" s="286" customFormat="1" ht="60" outlineLevel="1" spans="1:8">
      <c r="A223" s="237" t="s">
        <v>465</v>
      </c>
      <c r="B223" s="132"/>
      <c r="C223" s="93" t="s">
        <v>170</v>
      </c>
      <c r="D223" s="93" t="s">
        <v>171</v>
      </c>
      <c r="E223" s="132" t="s">
        <v>151</v>
      </c>
      <c r="F223" s="132">
        <f>装饰综合单价分析表!F226</f>
        <v>0</v>
      </c>
      <c r="G223" s="132">
        <v>10.913</v>
      </c>
      <c r="H223" s="133">
        <f t="shared" si="20"/>
        <v>0</v>
      </c>
    </row>
    <row r="224" s="286" customFormat="1" ht="108" outlineLevel="1" spans="1:9">
      <c r="A224" s="237" t="s">
        <v>466</v>
      </c>
      <c r="B224" s="132"/>
      <c r="C224" s="93" t="s">
        <v>316</v>
      </c>
      <c r="D224" s="93" t="s">
        <v>383</v>
      </c>
      <c r="E224" s="132" t="s">
        <v>151</v>
      </c>
      <c r="F224" s="132">
        <f>装饰综合单价分析表!F227</f>
        <v>0</v>
      </c>
      <c r="G224" s="132">
        <v>15.934</v>
      </c>
      <c r="H224" s="133">
        <f t="shared" si="20"/>
        <v>0</v>
      </c>
      <c r="I224" s="318">
        <f>H225</f>
        <v>0</v>
      </c>
    </row>
    <row r="225" s="287" customFormat="1" ht="96" outlineLevel="1" spans="1:8">
      <c r="A225" s="237" t="s">
        <v>467</v>
      </c>
      <c r="B225" s="132"/>
      <c r="C225" s="93" t="s">
        <v>174</v>
      </c>
      <c r="D225" s="93" t="s">
        <v>175</v>
      </c>
      <c r="E225" s="132" t="s">
        <v>151</v>
      </c>
      <c r="F225" s="132">
        <f>装饰综合单价分析表!F228</f>
        <v>0</v>
      </c>
      <c r="G225" s="132">
        <v>2.2</v>
      </c>
      <c r="H225" s="133">
        <f t="shared" si="20"/>
        <v>0</v>
      </c>
    </row>
    <row r="226" s="288" customFormat="1" ht="120" customHeight="1" outlineLevel="1" spans="1:8">
      <c r="A226" s="237" t="s">
        <v>468</v>
      </c>
      <c r="B226" s="132"/>
      <c r="C226" s="93" t="s">
        <v>203</v>
      </c>
      <c r="D226" s="93" t="s">
        <v>204</v>
      </c>
      <c r="E226" s="132" t="s">
        <v>151</v>
      </c>
      <c r="F226" s="132">
        <f>装饰综合单价分析表!F229</f>
        <v>0</v>
      </c>
      <c r="G226" s="132">
        <v>2.2</v>
      </c>
      <c r="H226" s="133">
        <f t="shared" si="20"/>
        <v>0</v>
      </c>
    </row>
    <row r="227" s="289" customFormat="1" ht="132" outlineLevel="1" spans="1:9">
      <c r="A227" s="237" t="s">
        <v>469</v>
      </c>
      <c r="B227" s="132"/>
      <c r="C227" s="93" t="s">
        <v>180</v>
      </c>
      <c r="D227" s="93" t="s">
        <v>181</v>
      </c>
      <c r="E227" s="132" t="s">
        <v>182</v>
      </c>
      <c r="F227" s="132">
        <f>装饰综合单价分析表!F230</f>
        <v>0</v>
      </c>
      <c r="G227" s="132">
        <v>24.732</v>
      </c>
      <c r="H227" s="133">
        <f t="shared" si="20"/>
        <v>0</v>
      </c>
      <c r="I227" s="320" t="e">
        <f>SUM(#REF!)</f>
        <v>#REF!</v>
      </c>
    </row>
    <row r="228" s="287" customFormat="1" ht="14.25" spans="1:8">
      <c r="A228" s="261" t="s">
        <v>470</v>
      </c>
      <c r="B228" s="261"/>
      <c r="C228" s="262" t="s">
        <v>471</v>
      </c>
      <c r="D228" s="262"/>
      <c r="E228" s="262"/>
      <c r="F228" s="132">
        <f>装饰综合单价分析表!F231</f>
        <v>0</v>
      </c>
      <c r="G228" s="261"/>
      <c r="H228" s="327">
        <f>SUM(H229:H237)</f>
        <v>0</v>
      </c>
    </row>
    <row r="229" s="287" customFormat="1" ht="48" outlineLevel="1" spans="1:8">
      <c r="A229" s="237" t="s">
        <v>472</v>
      </c>
      <c r="B229" s="132"/>
      <c r="C229" s="93" t="s">
        <v>156</v>
      </c>
      <c r="D229" s="93" t="s">
        <v>157</v>
      </c>
      <c r="E229" s="132" t="s">
        <v>151</v>
      </c>
      <c r="F229" s="132">
        <f>装饰综合单价分析表!F232</f>
        <v>0</v>
      </c>
      <c r="G229" s="132">
        <v>1.629</v>
      </c>
      <c r="H229" s="133">
        <f t="shared" ref="H229:H237" si="21">+ROUND(G229*F229,2)</f>
        <v>0</v>
      </c>
    </row>
    <row r="230" s="287" customFormat="1" ht="192" outlineLevel="1" spans="1:8">
      <c r="A230" s="237" t="s">
        <v>473</v>
      </c>
      <c r="B230" s="132"/>
      <c r="C230" s="93" t="s">
        <v>240</v>
      </c>
      <c r="D230" s="93" t="s">
        <v>241</v>
      </c>
      <c r="E230" s="132" t="s">
        <v>151</v>
      </c>
      <c r="F230" s="132">
        <f>装饰综合单价分析表!F233</f>
        <v>0</v>
      </c>
      <c r="G230" s="132">
        <v>1.718</v>
      </c>
      <c r="H230" s="133">
        <f t="shared" si="21"/>
        <v>0</v>
      </c>
    </row>
    <row r="231" s="289" customFormat="1" ht="60" outlineLevel="1" spans="1:9">
      <c r="A231" s="237" t="s">
        <v>474</v>
      </c>
      <c r="B231" s="132"/>
      <c r="C231" s="93" t="s">
        <v>339</v>
      </c>
      <c r="D231" s="93" t="s">
        <v>168</v>
      </c>
      <c r="E231" s="132" t="s">
        <v>151</v>
      </c>
      <c r="F231" s="132">
        <f>装饰综合单价分析表!F234</f>
        <v>0</v>
      </c>
      <c r="G231" s="132">
        <v>6.768</v>
      </c>
      <c r="H231" s="133">
        <f t="shared" si="21"/>
        <v>0</v>
      </c>
      <c r="I231" s="320">
        <f>SUM(H233:H239)</f>
        <v>0</v>
      </c>
    </row>
    <row r="232" s="287" customFormat="1" ht="60.75" outlineLevel="1" spans="1:8">
      <c r="A232" s="243" t="s">
        <v>475</v>
      </c>
      <c r="B232" s="134"/>
      <c r="C232" s="97" t="s">
        <v>170</v>
      </c>
      <c r="D232" s="97" t="s">
        <v>171</v>
      </c>
      <c r="E232" s="134" t="s">
        <v>151</v>
      </c>
      <c r="F232" s="132">
        <f>装饰综合单价分析表!F235</f>
        <v>0</v>
      </c>
      <c r="G232" s="134">
        <v>32.58</v>
      </c>
      <c r="H232" s="133">
        <f t="shared" si="21"/>
        <v>0</v>
      </c>
    </row>
    <row r="233" s="287" customFormat="1" ht="108" outlineLevel="1" spans="1:8">
      <c r="A233" s="237" t="s">
        <v>476</v>
      </c>
      <c r="B233" s="132"/>
      <c r="C233" s="93" t="s">
        <v>316</v>
      </c>
      <c r="D233" s="93" t="s">
        <v>383</v>
      </c>
      <c r="E233" s="132" t="s">
        <v>151</v>
      </c>
      <c r="F233" s="132">
        <f>装饰综合单价分析表!F236</f>
        <v>0</v>
      </c>
      <c r="G233" s="132">
        <v>23.695</v>
      </c>
      <c r="H233" s="133">
        <f t="shared" si="21"/>
        <v>0</v>
      </c>
    </row>
    <row r="234" s="287" customFormat="1" ht="60" outlineLevel="1" spans="1:8">
      <c r="A234" s="457" t="s">
        <v>477</v>
      </c>
      <c r="B234" s="132"/>
      <c r="C234" s="93" t="s">
        <v>478</v>
      </c>
      <c r="D234" s="93" t="s">
        <v>479</v>
      </c>
      <c r="E234" s="132" t="s">
        <v>151</v>
      </c>
      <c r="F234" s="132">
        <f>装饰综合单价分析表!F237</f>
        <v>0</v>
      </c>
      <c r="G234" s="132">
        <v>7.52</v>
      </c>
      <c r="H234" s="133">
        <f t="shared" si="21"/>
        <v>0</v>
      </c>
    </row>
    <row r="235" s="289" customFormat="1" ht="60" outlineLevel="1" spans="1:9">
      <c r="A235" s="237" t="s">
        <v>480</v>
      </c>
      <c r="B235" s="132"/>
      <c r="C235" s="93" t="s">
        <v>460</v>
      </c>
      <c r="D235" s="93" t="s">
        <v>481</v>
      </c>
      <c r="E235" s="132" t="s">
        <v>182</v>
      </c>
      <c r="F235" s="132">
        <f>装饰综合单价分析表!F238</f>
        <v>0</v>
      </c>
      <c r="G235" s="132">
        <v>6.9</v>
      </c>
      <c r="H235" s="133">
        <f t="shared" si="21"/>
        <v>0</v>
      </c>
      <c r="I235" s="320" t="e">
        <f>#REF!</f>
        <v>#REF!</v>
      </c>
    </row>
    <row r="236" s="287" customFormat="1" ht="72" outlineLevel="1" spans="1:8">
      <c r="A236" s="237" t="s">
        <v>482</v>
      </c>
      <c r="B236" s="132"/>
      <c r="C236" s="93" t="s">
        <v>203</v>
      </c>
      <c r="D236" s="93" t="s">
        <v>204</v>
      </c>
      <c r="E236" s="132" t="s">
        <v>151</v>
      </c>
      <c r="F236" s="132">
        <f>装饰综合单价分析表!F239</f>
        <v>0</v>
      </c>
      <c r="G236" s="132">
        <v>2.2</v>
      </c>
      <c r="H236" s="133">
        <f t="shared" si="21"/>
        <v>0</v>
      </c>
    </row>
    <row r="237" s="287" customFormat="1" ht="120" customHeight="1" outlineLevel="1" spans="1:8">
      <c r="A237" s="237" t="s">
        <v>483</v>
      </c>
      <c r="B237" s="132"/>
      <c r="C237" s="93" t="s">
        <v>180</v>
      </c>
      <c r="D237" s="93" t="s">
        <v>181</v>
      </c>
      <c r="E237" s="132" t="s">
        <v>182</v>
      </c>
      <c r="F237" s="132">
        <f>装饰综合单价分析表!F240</f>
        <v>0</v>
      </c>
      <c r="G237" s="132">
        <v>4.72</v>
      </c>
      <c r="H237" s="133">
        <f t="shared" si="21"/>
        <v>0</v>
      </c>
    </row>
    <row r="238" s="286" customFormat="1" ht="14.25" spans="1:8">
      <c r="A238" s="261" t="s">
        <v>484</v>
      </c>
      <c r="B238" s="261"/>
      <c r="C238" s="262" t="s">
        <v>485</v>
      </c>
      <c r="D238" s="262"/>
      <c r="E238" s="262"/>
      <c r="F238" s="132">
        <f>装饰综合单价分析表!F241</f>
        <v>0</v>
      </c>
      <c r="G238" s="261"/>
      <c r="H238" s="327">
        <f>SUM(H239:H245)</f>
        <v>0</v>
      </c>
    </row>
    <row r="239" s="286" customFormat="1" ht="48" outlineLevel="1" spans="1:9">
      <c r="A239" s="237" t="s">
        <v>486</v>
      </c>
      <c r="B239" s="132"/>
      <c r="C239" s="93" t="s">
        <v>156</v>
      </c>
      <c r="D239" s="93" t="s">
        <v>157</v>
      </c>
      <c r="E239" s="132" t="s">
        <v>151</v>
      </c>
      <c r="F239" s="132">
        <f>装饰综合单价分析表!F242</f>
        <v>0</v>
      </c>
      <c r="G239" s="132">
        <v>1.664</v>
      </c>
      <c r="H239" s="133">
        <f t="shared" ref="H239:H245" si="22">+ROUND(G239*F239,2)</f>
        <v>0</v>
      </c>
      <c r="I239" s="318">
        <f>H240</f>
        <v>0</v>
      </c>
    </row>
    <row r="240" s="287" customFormat="1" ht="192" outlineLevel="1" spans="1:8">
      <c r="A240" s="237" t="s">
        <v>487</v>
      </c>
      <c r="B240" s="132"/>
      <c r="C240" s="93" t="s">
        <v>240</v>
      </c>
      <c r="D240" s="93" t="s">
        <v>241</v>
      </c>
      <c r="E240" s="132" t="s">
        <v>151</v>
      </c>
      <c r="F240" s="132">
        <f>装饰综合单价分析表!F243</f>
        <v>0</v>
      </c>
      <c r="G240" s="132">
        <v>2.264</v>
      </c>
      <c r="H240" s="133">
        <f t="shared" si="22"/>
        <v>0</v>
      </c>
    </row>
    <row r="241" s="288" customFormat="1" ht="120" customHeight="1" outlineLevel="1" spans="1:8">
      <c r="A241" s="237" t="s">
        <v>488</v>
      </c>
      <c r="B241" s="132"/>
      <c r="C241" s="93" t="s">
        <v>174</v>
      </c>
      <c r="D241" s="93" t="s">
        <v>175</v>
      </c>
      <c r="E241" s="132" t="s">
        <v>151</v>
      </c>
      <c r="F241" s="132">
        <f>装饰综合单价分析表!F244</f>
        <v>0</v>
      </c>
      <c r="G241" s="132">
        <v>1.54</v>
      </c>
      <c r="H241" s="133">
        <f t="shared" si="22"/>
        <v>0</v>
      </c>
    </row>
    <row r="242" s="289" customFormat="1" ht="72.75" outlineLevel="1" spans="1:9">
      <c r="A242" s="243" t="s">
        <v>489</v>
      </c>
      <c r="B242" s="134"/>
      <c r="C242" s="97" t="s">
        <v>203</v>
      </c>
      <c r="D242" s="93" t="s">
        <v>204</v>
      </c>
      <c r="E242" s="134" t="s">
        <v>151</v>
      </c>
      <c r="F242" s="132">
        <f>装饰综合单价分析表!F245</f>
        <v>0</v>
      </c>
      <c r="G242" s="134">
        <v>2.2</v>
      </c>
      <c r="H242" s="133">
        <f t="shared" si="22"/>
        <v>0</v>
      </c>
      <c r="I242" s="320" t="e">
        <f>SUM(#REF!)</f>
        <v>#REF!</v>
      </c>
    </row>
    <row r="243" s="287" customFormat="1" ht="132" outlineLevel="1" spans="1:8">
      <c r="A243" s="237" t="s">
        <v>490</v>
      </c>
      <c r="B243" s="132"/>
      <c r="C243" s="93" t="s">
        <v>180</v>
      </c>
      <c r="D243" s="93" t="s">
        <v>181</v>
      </c>
      <c r="E243" s="132" t="s">
        <v>182</v>
      </c>
      <c r="F243" s="132">
        <f>装饰综合单价分析表!F246</f>
        <v>0</v>
      </c>
      <c r="G243" s="132">
        <v>8.4</v>
      </c>
      <c r="H243" s="133">
        <f t="shared" si="22"/>
        <v>0</v>
      </c>
    </row>
    <row r="244" s="289" customFormat="1" ht="60" outlineLevel="1" spans="1:9">
      <c r="A244" s="237" t="s">
        <v>491</v>
      </c>
      <c r="B244" s="132"/>
      <c r="C244" s="93" t="s">
        <v>170</v>
      </c>
      <c r="D244" s="93" t="s">
        <v>171</v>
      </c>
      <c r="E244" s="132" t="s">
        <v>151</v>
      </c>
      <c r="F244" s="132">
        <f>装饰综合单价分析表!F247</f>
        <v>0</v>
      </c>
      <c r="G244" s="132">
        <v>46.68</v>
      </c>
      <c r="H244" s="133">
        <f t="shared" si="22"/>
        <v>0</v>
      </c>
      <c r="I244" s="320">
        <f>SUM(H246:H253)</f>
        <v>0</v>
      </c>
    </row>
    <row r="245" s="287" customFormat="1" ht="60" outlineLevel="1" spans="1:8">
      <c r="A245" s="237" t="s">
        <v>492</v>
      </c>
      <c r="B245" s="132"/>
      <c r="C245" s="93" t="s">
        <v>185</v>
      </c>
      <c r="D245" s="93" t="s">
        <v>493</v>
      </c>
      <c r="E245" s="132" t="s">
        <v>143</v>
      </c>
      <c r="F245" s="132">
        <f>装饰综合单价分析表!F248</f>
        <v>0</v>
      </c>
      <c r="G245" s="132">
        <v>0.88</v>
      </c>
      <c r="H245" s="133">
        <f t="shared" si="22"/>
        <v>0</v>
      </c>
    </row>
    <row r="246" s="287" customFormat="1" spans="1:8">
      <c r="A246" s="265" t="s">
        <v>494</v>
      </c>
      <c r="B246" s="265"/>
      <c r="C246" s="266" t="s">
        <v>495</v>
      </c>
      <c r="D246" s="266"/>
      <c r="E246" s="266"/>
      <c r="F246" s="132">
        <f>装饰综合单价分析表!F249</f>
        <v>0</v>
      </c>
      <c r="G246" s="265"/>
      <c r="H246" s="328">
        <f>SUM(H247:H253)</f>
        <v>0</v>
      </c>
    </row>
    <row r="247" s="287" customFormat="1" ht="48" outlineLevel="1" spans="1:8">
      <c r="A247" s="237" t="s">
        <v>496</v>
      </c>
      <c r="B247" s="132"/>
      <c r="C247" s="93" t="s">
        <v>156</v>
      </c>
      <c r="D247" s="93" t="s">
        <v>157</v>
      </c>
      <c r="E247" s="132" t="s">
        <v>151</v>
      </c>
      <c r="F247" s="132">
        <f>装饰综合单价分析表!F250</f>
        <v>0</v>
      </c>
      <c r="G247" s="132">
        <v>2.007</v>
      </c>
      <c r="H247" s="133">
        <f t="shared" ref="H247:H253" si="23">+ROUND(G247*F247,2)</f>
        <v>0</v>
      </c>
    </row>
    <row r="248" s="289" customFormat="1" ht="18" customHeight="1" outlineLevel="1" spans="1:9">
      <c r="A248" s="243" t="s">
        <v>497</v>
      </c>
      <c r="B248" s="134"/>
      <c r="C248" s="97" t="s">
        <v>192</v>
      </c>
      <c r="D248" s="93" t="s">
        <v>450</v>
      </c>
      <c r="E248" s="134" t="s">
        <v>151</v>
      </c>
      <c r="F248" s="132">
        <f>装饰综合单价分析表!F251</f>
        <v>0</v>
      </c>
      <c r="G248" s="134">
        <v>190</v>
      </c>
      <c r="H248" s="133">
        <f t="shared" si="23"/>
        <v>0</v>
      </c>
      <c r="I248" s="320" t="e">
        <f>#REF!</f>
        <v>#REF!</v>
      </c>
    </row>
    <row r="249" s="287" customFormat="1" ht="120" customHeight="1" outlineLevel="1" spans="1:8">
      <c r="A249" s="237" t="s">
        <v>498</v>
      </c>
      <c r="B249" s="132"/>
      <c r="C249" s="93" t="s">
        <v>240</v>
      </c>
      <c r="D249" s="93" t="s">
        <v>241</v>
      </c>
      <c r="E249" s="132" t="s">
        <v>151</v>
      </c>
      <c r="F249" s="132">
        <f>装饰综合单价分析表!F252</f>
        <v>0</v>
      </c>
      <c r="G249" s="132">
        <v>9.137</v>
      </c>
      <c r="H249" s="133">
        <f t="shared" si="23"/>
        <v>0</v>
      </c>
    </row>
    <row r="250" s="286" customFormat="1" ht="72" outlineLevel="1" spans="1:8">
      <c r="A250" s="237" t="s">
        <v>499</v>
      </c>
      <c r="B250" s="132"/>
      <c r="C250" s="93" t="s">
        <v>203</v>
      </c>
      <c r="D250" s="93" t="s">
        <v>204</v>
      </c>
      <c r="E250" s="132" t="s">
        <v>151</v>
      </c>
      <c r="F250" s="132">
        <f>装饰综合单价分析表!F253</f>
        <v>0</v>
      </c>
      <c r="G250" s="132">
        <v>3.96</v>
      </c>
      <c r="H250" s="133">
        <f t="shared" si="23"/>
        <v>0</v>
      </c>
    </row>
    <row r="251" s="286" customFormat="1" ht="132" outlineLevel="1" spans="1:9">
      <c r="A251" s="237" t="s">
        <v>500</v>
      </c>
      <c r="B251" s="132"/>
      <c r="C251" s="93" t="s">
        <v>180</v>
      </c>
      <c r="D251" s="93" t="s">
        <v>181</v>
      </c>
      <c r="E251" s="132" t="s">
        <v>182</v>
      </c>
      <c r="F251" s="132">
        <f>装饰综合单价分析表!F254</f>
        <v>0</v>
      </c>
      <c r="G251" s="132">
        <v>12.75</v>
      </c>
      <c r="H251" s="133">
        <f t="shared" si="23"/>
        <v>0</v>
      </c>
      <c r="I251" s="318" t="e">
        <f>SUM(#REF!)</f>
        <v>#REF!</v>
      </c>
    </row>
    <row r="252" s="287" customFormat="1" ht="72.75" outlineLevel="1" spans="1:8">
      <c r="A252" s="243" t="s">
        <v>501</v>
      </c>
      <c r="B252" s="134"/>
      <c r="C252" s="97" t="s">
        <v>345</v>
      </c>
      <c r="D252" s="93" t="s">
        <v>346</v>
      </c>
      <c r="E252" s="134" t="s">
        <v>151</v>
      </c>
      <c r="F252" s="132">
        <f>装饰综合单价分析表!F255</f>
        <v>0</v>
      </c>
      <c r="G252" s="134">
        <v>37</v>
      </c>
      <c r="H252" s="133">
        <f t="shared" si="23"/>
        <v>0</v>
      </c>
    </row>
    <row r="253" s="288" customFormat="1" ht="120" customHeight="1" outlineLevel="1" spans="1:8">
      <c r="A253" s="237" t="s">
        <v>502</v>
      </c>
      <c r="B253" s="132"/>
      <c r="C253" s="93" t="s">
        <v>170</v>
      </c>
      <c r="D253" s="93" t="s">
        <v>171</v>
      </c>
      <c r="E253" s="132" t="s">
        <v>151</v>
      </c>
      <c r="F253" s="132">
        <f>装饰综合单价分析表!F256</f>
        <v>0</v>
      </c>
      <c r="G253" s="132">
        <v>85.787</v>
      </c>
      <c r="H253" s="133">
        <f t="shared" si="23"/>
        <v>0</v>
      </c>
    </row>
    <row r="254" s="286" customFormat="1" spans="1:8">
      <c r="A254" s="269" t="s">
        <v>503</v>
      </c>
      <c r="B254" s="329"/>
      <c r="C254" s="273" t="s">
        <v>504</v>
      </c>
      <c r="D254" s="273"/>
      <c r="E254" s="273"/>
      <c r="F254" s="273">
        <f>装饰综合单价分析表!F257</f>
        <v>0</v>
      </c>
      <c r="G254" s="330"/>
      <c r="H254" s="330">
        <f>SUM(H255:H264)</f>
        <v>0</v>
      </c>
    </row>
    <row r="255" s="291" customFormat="1" spans="1:8">
      <c r="A255" s="331"/>
      <c r="B255" s="331"/>
      <c r="C255" s="332"/>
      <c r="D255" s="332"/>
      <c r="E255" s="332"/>
      <c r="F255" s="332"/>
      <c r="G255" s="333"/>
      <c r="H255" s="334">
        <f t="shared" ref="H255:H264" si="24">F255*G255</f>
        <v>0</v>
      </c>
    </row>
    <row r="256" s="291" customFormat="1" spans="1:8">
      <c r="A256" s="331"/>
      <c r="B256" s="331"/>
      <c r="C256" s="332"/>
      <c r="D256" s="332"/>
      <c r="E256" s="332"/>
      <c r="F256" s="332"/>
      <c r="G256" s="333"/>
      <c r="H256" s="334">
        <f t="shared" si="24"/>
        <v>0</v>
      </c>
    </row>
    <row r="257" s="291" customFormat="1" spans="1:8">
      <c r="A257" s="331"/>
      <c r="B257" s="331"/>
      <c r="C257" s="332"/>
      <c r="D257" s="332"/>
      <c r="E257" s="332"/>
      <c r="F257" s="332"/>
      <c r="G257" s="333"/>
      <c r="H257" s="334">
        <f t="shared" si="24"/>
        <v>0</v>
      </c>
    </row>
    <row r="258" s="291" customFormat="1" spans="1:8">
      <c r="A258" s="331"/>
      <c r="B258" s="331"/>
      <c r="C258" s="332"/>
      <c r="D258" s="332"/>
      <c r="E258" s="332"/>
      <c r="F258" s="332"/>
      <c r="G258" s="333"/>
      <c r="H258" s="334">
        <f t="shared" si="24"/>
        <v>0</v>
      </c>
    </row>
    <row r="259" s="291" customFormat="1" spans="1:8">
      <c r="A259" s="331"/>
      <c r="B259" s="331"/>
      <c r="C259" s="332"/>
      <c r="D259" s="332"/>
      <c r="E259" s="332"/>
      <c r="F259" s="332"/>
      <c r="G259" s="333"/>
      <c r="H259" s="334">
        <f t="shared" si="24"/>
        <v>0</v>
      </c>
    </row>
    <row r="260" s="291" customFormat="1" spans="1:8">
      <c r="A260" s="331"/>
      <c r="B260" s="331"/>
      <c r="C260" s="332"/>
      <c r="D260" s="332"/>
      <c r="E260" s="332"/>
      <c r="F260" s="332"/>
      <c r="G260" s="333"/>
      <c r="H260" s="334">
        <f t="shared" si="24"/>
        <v>0</v>
      </c>
    </row>
    <row r="261" s="291" customFormat="1" spans="1:8">
      <c r="A261" s="331"/>
      <c r="B261" s="331"/>
      <c r="C261" s="332"/>
      <c r="D261" s="332"/>
      <c r="E261" s="332"/>
      <c r="F261" s="332"/>
      <c r="G261" s="333"/>
      <c r="H261" s="334">
        <f t="shared" si="24"/>
        <v>0</v>
      </c>
    </row>
    <row r="262" s="291" customFormat="1" spans="1:8">
      <c r="A262" s="331"/>
      <c r="B262" s="331"/>
      <c r="C262" s="332"/>
      <c r="D262" s="332"/>
      <c r="E262" s="332"/>
      <c r="F262" s="332"/>
      <c r="G262" s="333"/>
      <c r="H262" s="334">
        <f t="shared" si="24"/>
        <v>0</v>
      </c>
    </row>
    <row r="263" s="291" customFormat="1" spans="1:8">
      <c r="A263" s="331"/>
      <c r="B263" s="331"/>
      <c r="C263" s="332"/>
      <c r="D263" s="332"/>
      <c r="E263" s="332"/>
      <c r="F263" s="332"/>
      <c r="G263" s="333"/>
      <c r="H263" s="334">
        <f t="shared" si="24"/>
        <v>0</v>
      </c>
    </row>
    <row r="264" s="291" customFormat="1" spans="1:8">
      <c r="A264" s="331"/>
      <c r="B264" s="331"/>
      <c r="C264" s="332"/>
      <c r="D264" s="332"/>
      <c r="E264" s="332"/>
      <c r="F264" s="332"/>
      <c r="G264" s="333"/>
      <c r="H264" s="334">
        <f t="shared" si="24"/>
        <v>0</v>
      </c>
    </row>
    <row r="265" ht="33.75" spans="1:8">
      <c r="A265" s="335" t="s">
        <v>505</v>
      </c>
      <c r="B265" s="335"/>
      <c r="C265" s="336"/>
      <c r="D265" s="336"/>
      <c r="E265" s="336" t="s">
        <v>506</v>
      </c>
      <c r="F265" s="337"/>
      <c r="G265" s="338"/>
      <c r="H265" s="338"/>
    </row>
  </sheetData>
  <sheetProtection formatCells="0" formatColumns="0" formatRows="0" autoFilter="0"/>
  <protectedRanges>
    <protectedRange sqref="H280:H289 A280:F289" name="区域2"/>
  </protectedRanges>
  <autoFilter ref="A4:H265">
    <extLst/>
  </autoFilter>
  <mergeCells count="2">
    <mergeCell ref="A1:H1"/>
    <mergeCell ref="A2:H2"/>
  </mergeCells>
  <conditionalFormatting sqref="D105">
    <cfRule type="cellIs" dxfId="0" priority="1" operator="equal">
      <formula>0</formula>
    </cfRule>
  </conditionalFormatting>
  <conditionalFormatting sqref="$A1:$XFD3 F4:XFD103 I104:XFD105 F104:F105 F106:XFD253 $A254:$XFD1048576">
    <cfRule type="cellIs" dxfId="0" priority="6" operator="equal">
      <formula>0</formula>
    </cfRule>
  </conditionalFormatting>
  <conditionalFormatting sqref="A4:E102 A103:B103 D103:E103 A106:E111 A112:D112 A113:E253">
    <cfRule type="cellIs" dxfId="0" priority="3" operator="equal">
      <formula>0</formula>
    </cfRule>
  </conditionalFormatting>
  <conditionalFormatting sqref="A104:B104 D104:E104">
    <cfRule type="cellIs" dxfId="0" priority="2" operator="equal">
      <formula>0</formula>
    </cfRule>
  </conditionalFormatting>
  <conditionalFormatting sqref="G104:H105">
    <cfRule type="cellIs" dxfId="0" priority="5" operator="equal">
      <formula>0</formula>
    </cfRule>
  </conditionalFormatting>
  <printOptions horizontalCentered="1"/>
  <pageMargins left="0.354330708661417" right="0.354330708661417" top="0.590551181102362" bottom="0.590551181102362" header="0.31496062992126" footer="0.31496062992126"/>
  <pageSetup paperSize="9" scale="70" orientation="portrait"/>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outlinePr summaryBelow="0"/>
  </sheetPr>
  <dimension ref="A1:AE268"/>
  <sheetViews>
    <sheetView view="pageBreakPreview" zoomScaleNormal="100" workbookViewId="0">
      <pane ySplit="6" topLeftCell="A256" activePane="bottomLeft" state="frozen"/>
      <selection/>
      <selection pane="bottomLeft" activeCell="I279" sqref="I279"/>
    </sheetView>
  </sheetViews>
  <sheetFormatPr defaultColWidth="10.8888888888889" defaultRowHeight="13.5"/>
  <cols>
    <col min="1" max="1" width="15.2222222222222" style="154" customWidth="1"/>
    <col min="2" max="2" width="12.1111111111111" style="155" hidden="1" customWidth="1"/>
    <col min="3" max="3" width="15.4444444444444" style="156" customWidth="1"/>
    <col min="4" max="4" width="33.2222222222222" style="157" customWidth="1"/>
    <col min="5" max="5" width="5.66666666666667" style="156" customWidth="1"/>
    <col min="6" max="6" width="15.3333333333333" style="158" customWidth="1"/>
    <col min="7" max="7" width="15.5555555555556" style="159" customWidth="1"/>
    <col min="8" max="10" width="15.5555555555556" style="160" customWidth="1"/>
    <col min="11" max="14" width="13.6666666666667" style="161" customWidth="1"/>
    <col min="15" max="15" width="6" style="160" customWidth="1"/>
    <col min="16" max="31" width="10.8888888888889" style="162"/>
    <col min="32" max="16384" width="10.8888888888889" style="153"/>
  </cols>
  <sheetData>
    <row r="1" ht="20.25" spans="1:15">
      <c r="A1" s="163" t="s">
        <v>507</v>
      </c>
      <c r="B1" s="164"/>
      <c r="C1" s="164"/>
      <c r="D1" s="165"/>
      <c r="E1" s="164"/>
      <c r="F1" s="166"/>
      <c r="G1" s="100"/>
      <c r="H1" s="100"/>
      <c r="I1" s="100"/>
      <c r="J1" s="100"/>
      <c r="K1" s="166"/>
      <c r="L1" s="166"/>
      <c r="M1" s="166"/>
      <c r="N1" s="166"/>
      <c r="O1" s="100"/>
    </row>
    <row r="2" s="152" customFormat="1" ht="14.25" spans="1:15">
      <c r="A2" s="167" t="s">
        <v>85</v>
      </c>
      <c r="B2" s="168"/>
      <c r="C2" s="169"/>
      <c r="D2" s="168"/>
      <c r="E2" s="168"/>
      <c r="F2" s="170"/>
      <c r="G2" s="171"/>
      <c r="H2" s="171"/>
      <c r="I2" s="171"/>
      <c r="J2" s="171"/>
      <c r="K2" s="170"/>
      <c r="L2" s="170"/>
      <c r="M2" s="170"/>
      <c r="N2" s="170"/>
      <c r="O2" s="170"/>
    </row>
    <row r="3" spans="1:15">
      <c r="A3" s="172" t="s">
        <v>130</v>
      </c>
      <c r="B3" s="173" t="s">
        <v>508</v>
      </c>
      <c r="C3" s="173" t="s">
        <v>132</v>
      </c>
      <c r="D3" s="174" t="s">
        <v>133</v>
      </c>
      <c r="E3" s="173" t="s">
        <v>509</v>
      </c>
      <c r="F3" s="107" t="s">
        <v>510</v>
      </c>
      <c r="G3" s="175" t="s">
        <v>511</v>
      </c>
      <c r="H3" s="175"/>
      <c r="I3" s="175"/>
      <c r="J3" s="175"/>
      <c r="K3" s="175"/>
      <c r="L3" s="175"/>
      <c r="M3" s="175"/>
      <c r="N3" s="175"/>
      <c r="O3" s="221" t="s">
        <v>91</v>
      </c>
    </row>
    <row r="4" spans="1:15">
      <c r="A4" s="172"/>
      <c r="B4" s="176"/>
      <c r="C4" s="176"/>
      <c r="D4" s="174"/>
      <c r="E4" s="176"/>
      <c r="F4" s="177"/>
      <c r="G4" s="178" t="s">
        <v>512</v>
      </c>
      <c r="H4" s="178" t="s">
        <v>513</v>
      </c>
      <c r="I4" s="178" t="s">
        <v>514</v>
      </c>
      <c r="J4" s="178" t="s">
        <v>515</v>
      </c>
      <c r="K4" s="222" t="s">
        <v>516</v>
      </c>
      <c r="L4" s="222" t="s">
        <v>517</v>
      </c>
      <c r="M4" s="222" t="s">
        <v>518</v>
      </c>
      <c r="N4" s="222" t="s">
        <v>519</v>
      </c>
      <c r="O4" s="221"/>
    </row>
    <row r="5" spans="1:15">
      <c r="A5" s="172"/>
      <c r="B5" s="176"/>
      <c r="C5" s="176"/>
      <c r="D5" s="174"/>
      <c r="E5" s="176"/>
      <c r="F5" s="177"/>
      <c r="G5" s="178"/>
      <c r="H5" s="178"/>
      <c r="I5" s="178"/>
      <c r="J5" s="178"/>
      <c r="K5" s="104">
        <v>0.01</v>
      </c>
      <c r="L5" s="104">
        <v>0.01</v>
      </c>
      <c r="M5" s="104">
        <v>0.01</v>
      </c>
      <c r="N5" s="104">
        <v>0.01</v>
      </c>
      <c r="O5" s="221"/>
    </row>
    <row r="6" ht="33.75" spans="1:15">
      <c r="A6" s="172"/>
      <c r="B6" s="176"/>
      <c r="C6" s="176"/>
      <c r="D6" s="174"/>
      <c r="E6" s="176"/>
      <c r="F6" s="177"/>
      <c r="G6" s="178"/>
      <c r="H6" s="178"/>
      <c r="I6" s="178"/>
      <c r="J6" s="178"/>
      <c r="K6" s="222" t="s">
        <v>520</v>
      </c>
      <c r="L6" s="222" t="s">
        <v>520</v>
      </c>
      <c r="M6" s="222" t="s">
        <v>521</v>
      </c>
      <c r="N6" s="222" t="s">
        <v>522</v>
      </c>
      <c r="O6" s="221"/>
    </row>
    <row r="7" ht="27" spans="1:15">
      <c r="A7" s="179" t="s">
        <v>103</v>
      </c>
      <c r="B7" s="180"/>
      <c r="C7" s="181" t="s">
        <v>138</v>
      </c>
      <c r="D7" s="182"/>
      <c r="E7" s="182"/>
      <c r="F7" s="182"/>
      <c r="G7" s="183"/>
      <c r="H7" s="183"/>
      <c r="I7" s="183"/>
      <c r="J7" s="183"/>
      <c r="K7" s="182"/>
      <c r="L7" s="182"/>
      <c r="M7" s="182"/>
      <c r="N7" s="182"/>
      <c r="O7" s="182"/>
    </row>
    <row r="8" spans="1:15">
      <c r="A8" s="184"/>
      <c r="B8" s="185"/>
      <c r="C8" s="186" t="s">
        <v>139</v>
      </c>
      <c r="D8" s="185"/>
      <c r="E8" s="185"/>
      <c r="F8" s="187"/>
      <c r="G8" s="188"/>
      <c r="H8" s="188"/>
      <c r="I8" s="188"/>
      <c r="J8" s="188"/>
      <c r="K8" s="185"/>
      <c r="L8" s="185"/>
      <c r="M8" s="185"/>
      <c r="N8" s="185"/>
      <c r="O8" s="185"/>
    </row>
    <row r="9" ht="216" spans="1:15">
      <c r="A9" s="94" t="s">
        <v>140</v>
      </c>
      <c r="B9" s="189"/>
      <c r="C9" s="189" t="s">
        <v>141</v>
      </c>
      <c r="D9" s="189" t="s">
        <v>142</v>
      </c>
      <c r="E9" s="189" t="s">
        <v>143</v>
      </c>
      <c r="F9" s="190"/>
      <c r="G9" s="191"/>
      <c r="H9" s="191"/>
      <c r="I9" s="191"/>
      <c r="J9" s="191"/>
      <c r="K9" s="107">
        <f>SUM(G9:J9)*$K$5</f>
        <v>0</v>
      </c>
      <c r="L9" s="107">
        <f>SUM(G9:J9)*$L$5</f>
        <v>0</v>
      </c>
      <c r="M9" s="107">
        <f>G9*$M$5</f>
        <v>0</v>
      </c>
      <c r="N9" s="107">
        <f>SUM(G9:M9)*$N$5</f>
        <v>0</v>
      </c>
      <c r="O9" s="223"/>
    </row>
    <row r="10" outlineLevel="1" spans="1:15">
      <c r="A10" s="192"/>
      <c r="B10" s="193"/>
      <c r="C10" s="194" t="s">
        <v>43</v>
      </c>
      <c r="D10" s="194"/>
      <c r="E10" s="195"/>
      <c r="F10" s="195"/>
      <c r="G10" s="196"/>
      <c r="H10" s="196"/>
      <c r="I10" s="196"/>
      <c r="J10" s="196"/>
      <c r="K10" s="195"/>
      <c r="L10" s="195"/>
      <c r="M10" s="195"/>
      <c r="N10" s="195"/>
      <c r="O10" s="195"/>
    </row>
    <row r="11" ht="24" outlineLevel="1" spans="1:15">
      <c r="A11" s="94" t="s">
        <v>149</v>
      </c>
      <c r="B11" s="94"/>
      <c r="C11" s="94" t="s">
        <v>147</v>
      </c>
      <c r="D11" s="94" t="s">
        <v>150</v>
      </c>
      <c r="E11" s="94" t="s">
        <v>151</v>
      </c>
      <c r="F11" s="190"/>
      <c r="G11" s="191"/>
      <c r="H11" s="191"/>
      <c r="I11" s="191"/>
      <c r="J11" s="191"/>
      <c r="K11" s="107">
        <f>SUM(G11:J11)*$K$5</f>
        <v>0</v>
      </c>
      <c r="L11" s="107">
        <f>SUM(G11:J11)*$L$5</f>
        <v>0</v>
      </c>
      <c r="M11" s="107">
        <f>G11*$M$5</f>
        <v>0</v>
      </c>
      <c r="N11" s="107">
        <f>SUM(G11:M11)*$N$5</f>
        <v>0</v>
      </c>
      <c r="O11" s="223"/>
    </row>
    <row r="12" ht="96" outlineLevel="1" spans="1:15">
      <c r="A12" s="94" t="s">
        <v>152</v>
      </c>
      <c r="B12" s="94"/>
      <c r="C12" s="94" t="s">
        <v>153</v>
      </c>
      <c r="D12" s="94" t="s">
        <v>154</v>
      </c>
      <c r="E12" s="94" t="s">
        <v>151</v>
      </c>
      <c r="F12" s="190"/>
      <c r="G12" s="191"/>
      <c r="H12" s="191"/>
      <c r="I12" s="191"/>
      <c r="J12" s="191"/>
      <c r="K12" s="107">
        <f>SUM(G12:J12)*$K$5</f>
        <v>0</v>
      </c>
      <c r="L12" s="107">
        <f>SUM(G12:J12)*$L$5</f>
        <v>0</v>
      </c>
      <c r="M12" s="107">
        <f>G12*$M$5</f>
        <v>0</v>
      </c>
      <c r="N12" s="107">
        <f>SUM(G12:M12)*$N$5</f>
        <v>0</v>
      </c>
      <c r="O12" s="223"/>
    </row>
    <row r="13" ht="48" outlineLevel="1" spans="1:15">
      <c r="A13" s="94" t="s">
        <v>155</v>
      </c>
      <c r="B13" s="94"/>
      <c r="C13" s="94" t="s">
        <v>156</v>
      </c>
      <c r="D13" s="94" t="s">
        <v>157</v>
      </c>
      <c r="E13" s="94" t="s">
        <v>151</v>
      </c>
      <c r="F13" s="190"/>
      <c r="G13" s="191"/>
      <c r="H13" s="191"/>
      <c r="I13" s="191"/>
      <c r="J13" s="191"/>
      <c r="K13" s="107">
        <f>SUM(G13:J13)*$K$5</f>
        <v>0</v>
      </c>
      <c r="L13" s="107">
        <f>SUM(G13:J13)*$L$5</f>
        <v>0</v>
      </c>
      <c r="M13" s="107">
        <f>G13*$M$5</f>
        <v>0</v>
      </c>
      <c r="N13" s="107">
        <f>SUM(G13:M13)*$N$5</f>
        <v>0</v>
      </c>
      <c r="O13" s="223"/>
    </row>
    <row r="14" outlineLevel="1" spans="1:15">
      <c r="A14" s="197"/>
      <c r="B14" s="198"/>
      <c r="C14" s="198" t="s">
        <v>158</v>
      </c>
      <c r="D14" s="198"/>
      <c r="E14" s="198"/>
      <c r="F14" s="199"/>
      <c r="G14" s="200"/>
      <c r="H14" s="200"/>
      <c r="I14" s="200"/>
      <c r="J14" s="200"/>
      <c r="K14" s="198"/>
      <c r="L14" s="198"/>
      <c r="M14" s="198"/>
      <c r="N14" s="198"/>
      <c r="O14" s="198"/>
    </row>
    <row r="15" ht="48" outlineLevel="1" spans="1:15">
      <c r="A15" s="94" t="s">
        <v>159</v>
      </c>
      <c r="B15" s="94"/>
      <c r="C15" s="94" t="s">
        <v>160</v>
      </c>
      <c r="D15" s="94" t="s">
        <v>161</v>
      </c>
      <c r="E15" s="94" t="s">
        <v>151</v>
      </c>
      <c r="F15" s="190"/>
      <c r="G15" s="191"/>
      <c r="H15" s="191"/>
      <c r="I15" s="191"/>
      <c r="J15" s="191"/>
      <c r="K15" s="107">
        <f>SUM(G15:J15)*$K$5</f>
        <v>0</v>
      </c>
      <c r="L15" s="107">
        <f>SUM(G15:J15)*$L$5</f>
        <v>0</v>
      </c>
      <c r="M15" s="107">
        <f>G15*$M$5</f>
        <v>0</v>
      </c>
      <c r="N15" s="107">
        <f>SUM(G15:M15)*$N$5</f>
        <v>0</v>
      </c>
      <c r="O15" s="223"/>
    </row>
    <row r="16" outlineLevel="1" spans="1:15">
      <c r="A16" s="201"/>
      <c r="B16" s="202"/>
      <c r="C16" s="202" t="s">
        <v>162</v>
      </c>
      <c r="D16" s="202"/>
      <c r="E16" s="202"/>
      <c r="F16" s="203"/>
      <c r="G16" s="204"/>
      <c r="H16" s="204"/>
      <c r="I16" s="204"/>
      <c r="J16" s="204"/>
      <c r="K16" s="202"/>
      <c r="L16" s="202"/>
      <c r="M16" s="202"/>
      <c r="N16" s="202"/>
      <c r="O16" s="202"/>
    </row>
    <row r="17" s="153" customFormat="1" ht="60" outlineLevel="1" spans="1:31">
      <c r="A17" s="94" t="s">
        <v>163</v>
      </c>
      <c r="B17" s="189"/>
      <c r="C17" s="189" t="s">
        <v>164</v>
      </c>
      <c r="D17" s="94" t="s">
        <v>165</v>
      </c>
      <c r="E17" s="189" t="s">
        <v>151</v>
      </c>
      <c r="F17" s="190"/>
      <c r="G17" s="191"/>
      <c r="H17" s="191"/>
      <c r="I17" s="191"/>
      <c r="J17" s="191"/>
      <c r="K17" s="107">
        <f>SUM(G17:J17)*$K$5</f>
        <v>0</v>
      </c>
      <c r="L17" s="107">
        <f>SUM(G17:J17)*$L$5</f>
        <v>0</v>
      </c>
      <c r="M17" s="107">
        <f>G17*$M$5</f>
        <v>0</v>
      </c>
      <c r="N17" s="107">
        <f>SUM(G17:M17)*$N$5</f>
        <v>0</v>
      </c>
      <c r="O17" s="223"/>
      <c r="P17" s="162"/>
      <c r="Q17" s="162"/>
      <c r="R17" s="162"/>
      <c r="S17" s="162"/>
      <c r="T17" s="162"/>
      <c r="U17" s="162"/>
      <c r="V17" s="162"/>
      <c r="W17" s="162"/>
      <c r="X17" s="162"/>
      <c r="Y17" s="162"/>
      <c r="Z17" s="162"/>
      <c r="AA17" s="162"/>
      <c r="AB17" s="162"/>
      <c r="AC17" s="162"/>
      <c r="AD17" s="162"/>
      <c r="AE17" s="162"/>
    </row>
    <row r="18" ht="72" spans="1:15">
      <c r="A18" s="94" t="s">
        <v>166</v>
      </c>
      <c r="B18" s="94"/>
      <c r="C18" s="94" t="s">
        <v>167</v>
      </c>
      <c r="D18" s="94" t="s">
        <v>168</v>
      </c>
      <c r="E18" s="94" t="s">
        <v>151</v>
      </c>
      <c r="F18" s="190"/>
      <c r="G18" s="191"/>
      <c r="H18" s="191"/>
      <c r="I18" s="191"/>
      <c r="J18" s="191"/>
      <c r="K18" s="107">
        <f>SUM(G18:J18)*$K$5</f>
        <v>0</v>
      </c>
      <c r="L18" s="107">
        <f>SUM(G18:J18)*$L$5</f>
        <v>0</v>
      </c>
      <c r="M18" s="107">
        <f>G18*$M$5</f>
        <v>0</v>
      </c>
      <c r="N18" s="107">
        <f>SUM(G18:M18)*$N$5</f>
        <v>0</v>
      </c>
      <c r="O18" s="223"/>
    </row>
    <row r="19" ht="72.75" outlineLevel="1" spans="1:15">
      <c r="A19" s="98" t="s">
        <v>169</v>
      </c>
      <c r="B19" s="94"/>
      <c r="C19" s="94" t="s">
        <v>170</v>
      </c>
      <c r="D19" s="94" t="s">
        <v>171</v>
      </c>
      <c r="E19" s="94" t="s">
        <v>151</v>
      </c>
      <c r="F19" s="190"/>
      <c r="G19" s="191"/>
      <c r="H19" s="191"/>
      <c r="I19" s="191"/>
      <c r="J19" s="191"/>
      <c r="K19" s="107">
        <f>SUM(G19:J19)*$K$5</f>
        <v>0</v>
      </c>
      <c r="L19" s="107">
        <f>SUM(G19:J19)*$L$5</f>
        <v>0</v>
      </c>
      <c r="M19" s="107">
        <f>G19*$M$5</f>
        <v>0</v>
      </c>
      <c r="N19" s="107">
        <f>SUM(G19:M19)*$N$5</f>
        <v>0</v>
      </c>
      <c r="O19" s="223"/>
    </row>
    <row r="20" outlineLevel="1" spans="1:15">
      <c r="A20" s="197"/>
      <c r="B20" s="198"/>
      <c r="C20" s="198" t="s">
        <v>172</v>
      </c>
      <c r="D20" s="198"/>
      <c r="E20" s="198"/>
      <c r="F20" s="199"/>
      <c r="G20" s="200"/>
      <c r="H20" s="200"/>
      <c r="I20" s="200"/>
      <c r="J20" s="200"/>
      <c r="K20" s="198"/>
      <c r="L20" s="198"/>
      <c r="M20" s="198"/>
      <c r="N20" s="198"/>
      <c r="O20" s="198"/>
    </row>
    <row r="21" ht="120" outlineLevel="1" spans="1:15">
      <c r="A21" s="94" t="s">
        <v>173</v>
      </c>
      <c r="B21" s="94"/>
      <c r="C21" s="94" t="s">
        <v>174</v>
      </c>
      <c r="D21" s="94" t="s">
        <v>175</v>
      </c>
      <c r="E21" s="94" t="s">
        <v>151</v>
      </c>
      <c r="F21" s="190"/>
      <c r="G21" s="191"/>
      <c r="H21" s="191"/>
      <c r="I21" s="191"/>
      <c r="J21" s="191"/>
      <c r="K21" s="107">
        <f>SUM(G21:J21)*$K$5</f>
        <v>0</v>
      </c>
      <c r="L21" s="107">
        <f>SUM(G21:J21)*$L$5</f>
        <v>0</v>
      </c>
      <c r="M21" s="107">
        <f>G21*$M$5</f>
        <v>0</v>
      </c>
      <c r="N21" s="107">
        <f>SUM(G21:M21)*$N$5</f>
        <v>0</v>
      </c>
      <c r="O21" s="223"/>
    </row>
    <row r="22" ht="96" outlineLevel="1" spans="1:15">
      <c r="A22" s="94" t="s">
        <v>176</v>
      </c>
      <c r="B22" s="94"/>
      <c r="C22" s="94" t="s">
        <v>177</v>
      </c>
      <c r="D22" s="94" t="s">
        <v>178</v>
      </c>
      <c r="E22" s="94" t="s">
        <v>151</v>
      </c>
      <c r="F22" s="190"/>
      <c r="G22" s="191"/>
      <c r="H22" s="191"/>
      <c r="I22" s="191"/>
      <c r="J22" s="191"/>
      <c r="K22" s="107">
        <f>SUM(G22:J22)*$K$5</f>
        <v>0</v>
      </c>
      <c r="L22" s="107">
        <f>SUM(G22:J22)*$L$5</f>
        <v>0</v>
      </c>
      <c r="M22" s="107">
        <f>G22*$M$5</f>
        <v>0</v>
      </c>
      <c r="N22" s="107">
        <f>SUM(G22:M22)*$N$5</f>
        <v>0</v>
      </c>
      <c r="O22" s="223"/>
    </row>
    <row r="23" ht="144" outlineLevel="1" spans="1:15">
      <c r="A23" s="94" t="s">
        <v>179</v>
      </c>
      <c r="B23" s="94"/>
      <c r="C23" s="94" t="s">
        <v>180</v>
      </c>
      <c r="D23" s="94" t="s">
        <v>181</v>
      </c>
      <c r="E23" s="94" t="s">
        <v>182</v>
      </c>
      <c r="F23" s="190"/>
      <c r="G23" s="191"/>
      <c r="H23" s="191"/>
      <c r="I23" s="191"/>
      <c r="J23" s="191"/>
      <c r="K23" s="107">
        <f>SUM(G23:J23)*$K$5</f>
        <v>0</v>
      </c>
      <c r="L23" s="107">
        <f>SUM(G23:J23)*$L$5</f>
        <v>0</v>
      </c>
      <c r="M23" s="107">
        <f>G23*$M$5</f>
        <v>0</v>
      </c>
      <c r="N23" s="107">
        <f>SUM(G23:M23)*$N$5</f>
        <v>0</v>
      </c>
      <c r="O23" s="223"/>
    </row>
    <row r="24" ht="24" outlineLevel="1" spans="1:15">
      <c r="A24" s="205" t="s">
        <v>9</v>
      </c>
      <c r="B24" s="206"/>
      <c r="C24" s="207" t="s">
        <v>183</v>
      </c>
      <c r="D24" s="208"/>
      <c r="E24" s="208"/>
      <c r="F24" s="209"/>
      <c r="G24" s="210"/>
      <c r="H24" s="210"/>
      <c r="I24" s="210"/>
      <c r="J24" s="210"/>
      <c r="K24" s="208"/>
      <c r="L24" s="208"/>
      <c r="M24" s="208"/>
      <c r="N24" s="208"/>
      <c r="O24" s="208"/>
    </row>
    <row r="25" outlineLevel="1" spans="1:15">
      <c r="A25" s="184"/>
      <c r="B25" s="185"/>
      <c r="C25" s="186" t="s">
        <v>139</v>
      </c>
      <c r="D25" s="185"/>
      <c r="E25" s="185"/>
      <c r="F25" s="187"/>
      <c r="G25" s="188"/>
      <c r="H25" s="188"/>
      <c r="I25" s="188"/>
      <c r="J25" s="188"/>
      <c r="K25" s="185"/>
      <c r="L25" s="185"/>
      <c r="M25" s="185"/>
      <c r="N25" s="185"/>
      <c r="O25" s="185"/>
    </row>
    <row r="26" ht="84.75" outlineLevel="1" spans="1:15">
      <c r="A26" s="94" t="s">
        <v>184</v>
      </c>
      <c r="B26" s="211"/>
      <c r="C26" s="211" t="s">
        <v>185</v>
      </c>
      <c r="D26" s="211" t="s">
        <v>186</v>
      </c>
      <c r="E26" s="211" t="s">
        <v>143</v>
      </c>
      <c r="F26" s="190"/>
      <c r="G26" s="191"/>
      <c r="H26" s="191"/>
      <c r="I26" s="191"/>
      <c r="J26" s="191"/>
      <c r="K26" s="107">
        <f>SUM(G26:J26)*$K$5</f>
        <v>0</v>
      </c>
      <c r="L26" s="107">
        <f>SUM(G26:J26)*$L$5</f>
        <v>0</v>
      </c>
      <c r="M26" s="107">
        <f>G26*$M$5</f>
        <v>0</v>
      </c>
      <c r="N26" s="107">
        <f>SUM(G26:M26)*$N$5</f>
        <v>0</v>
      </c>
      <c r="O26" s="223"/>
    </row>
    <row r="27" ht="216" outlineLevel="1" spans="1:15">
      <c r="A27" s="94" t="s">
        <v>140</v>
      </c>
      <c r="B27" s="189"/>
      <c r="C27" s="189" t="s">
        <v>141</v>
      </c>
      <c r="D27" s="189" t="s">
        <v>187</v>
      </c>
      <c r="E27" s="189" t="s">
        <v>143</v>
      </c>
      <c r="F27" s="190"/>
      <c r="G27" s="191"/>
      <c r="H27" s="191"/>
      <c r="I27" s="191"/>
      <c r="J27" s="191"/>
      <c r="K27" s="107">
        <f>SUM(G27:J27)*$K$5</f>
        <v>0</v>
      </c>
      <c r="L27" s="107">
        <f>SUM(G27:J27)*$L$5</f>
        <v>0</v>
      </c>
      <c r="M27" s="107">
        <f>G27*$M$5</f>
        <v>0</v>
      </c>
      <c r="N27" s="107">
        <f>SUM(G27:M27)*$N$5</f>
        <v>0</v>
      </c>
      <c r="O27" s="223"/>
    </row>
    <row r="28" outlineLevel="1" spans="1:15">
      <c r="A28" s="212"/>
      <c r="B28" s="213"/>
      <c r="C28" s="213" t="s">
        <v>43</v>
      </c>
      <c r="D28" s="213"/>
      <c r="E28" s="213"/>
      <c r="F28" s="214"/>
      <c r="G28" s="215"/>
      <c r="H28" s="215"/>
      <c r="I28" s="215"/>
      <c r="J28" s="215"/>
      <c r="K28" s="213"/>
      <c r="L28" s="213"/>
      <c r="M28" s="213"/>
      <c r="N28" s="213"/>
      <c r="O28" s="213"/>
    </row>
    <row r="29" ht="24" spans="1:15">
      <c r="A29" s="94" t="s">
        <v>188</v>
      </c>
      <c r="B29" s="189"/>
      <c r="C29" s="189" t="s">
        <v>147</v>
      </c>
      <c r="D29" s="94" t="s">
        <v>150</v>
      </c>
      <c r="E29" s="189" t="s">
        <v>151</v>
      </c>
      <c r="F29" s="190"/>
      <c r="G29" s="191"/>
      <c r="H29" s="191"/>
      <c r="I29" s="191"/>
      <c r="J29" s="191"/>
      <c r="K29" s="107">
        <f>SUM(G29:J29)*$K$5</f>
        <v>0</v>
      </c>
      <c r="L29" s="107">
        <f>SUM(G29:J29)*$L$5</f>
        <v>0</v>
      </c>
      <c r="M29" s="107">
        <f>G29*$M$5</f>
        <v>0</v>
      </c>
      <c r="N29" s="107">
        <f>SUM(G29:M29)*$N$5</f>
        <v>0</v>
      </c>
      <c r="O29" s="223"/>
    </row>
    <row r="30" ht="96" outlineLevel="1" spans="1:15">
      <c r="A30" s="94" t="s">
        <v>189</v>
      </c>
      <c r="B30" s="189"/>
      <c r="C30" s="189" t="s">
        <v>153</v>
      </c>
      <c r="D30" s="189" t="s">
        <v>154</v>
      </c>
      <c r="E30" s="189" t="s">
        <v>151</v>
      </c>
      <c r="F30" s="190"/>
      <c r="G30" s="191"/>
      <c r="H30" s="191"/>
      <c r="I30" s="191"/>
      <c r="J30" s="191"/>
      <c r="K30" s="107">
        <f>SUM(G30:J30)*$K$5</f>
        <v>0</v>
      </c>
      <c r="L30" s="107">
        <f>SUM(G30:J30)*$L$5</f>
        <v>0</v>
      </c>
      <c r="M30" s="107">
        <f>G30*$M$5</f>
        <v>0</v>
      </c>
      <c r="N30" s="107">
        <f>SUM(G30:M30)*$N$5</f>
        <v>0</v>
      </c>
      <c r="O30" s="223"/>
    </row>
    <row r="31" ht="48" outlineLevel="1" spans="1:15">
      <c r="A31" s="94" t="s">
        <v>190</v>
      </c>
      <c r="B31" s="189"/>
      <c r="C31" s="189" t="s">
        <v>156</v>
      </c>
      <c r="D31" s="189" t="s">
        <v>157</v>
      </c>
      <c r="E31" s="189" t="s">
        <v>151</v>
      </c>
      <c r="F31" s="190"/>
      <c r="G31" s="191"/>
      <c r="H31" s="191"/>
      <c r="I31" s="191"/>
      <c r="J31" s="191"/>
      <c r="K31" s="107">
        <f>SUM(G31:J31)*$K$5</f>
        <v>0</v>
      </c>
      <c r="L31" s="107">
        <f>SUM(G31:J31)*$L$5</f>
        <v>0</v>
      </c>
      <c r="M31" s="107">
        <f>G31*$M$5</f>
        <v>0</v>
      </c>
      <c r="N31" s="107">
        <f>SUM(G31:M31)*$N$5</f>
        <v>0</v>
      </c>
      <c r="O31" s="223"/>
    </row>
    <row r="32" outlineLevel="1" spans="1:15">
      <c r="A32" s="184"/>
      <c r="B32" s="185"/>
      <c r="C32" s="185" t="s">
        <v>158</v>
      </c>
      <c r="D32" s="185"/>
      <c r="E32" s="185"/>
      <c r="F32" s="187"/>
      <c r="G32" s="188"/>
      <c r="H32" s="188"/>
      <c r="I32" s="188"/>
      <c r="J32" s="188"/>
      <c r="K32" s="185"/>
      <c r="L32" s="185"/>
      <c r="M32" s="185"/>
      <c r="N32" s="185"/>
      <c r="O32" s="185"/>
    </row>
    <row r="33" s="153" customFormat="1" ht="84" outlineLevel="1" spans="1:31">
      <c r="A33" s="455" t="s">
        <v>191</v>
      </c>
      <c r="B33" s="94"/>
      <c r="C33" s="94" t="s">
        <v>192</v>
      </c>
      <c r="D33" s="216" t="s">
        <v>193</v>
      </c>
      <c r="E33" s="189" t="s">
        <v>151</v>
      </c>
      <c r="F33" s="190"/>
      <c r="G33" s="191"/>
      <c r="H33" s="191"/>
      <c r="I33" s="191"/>
      <c r="J33" s="191"/>
      <c r="K33" s="107">
        <f>SUM(G33:J33)*$K$5</f>
        <v>0</v>
      </c>
      <c r="L33" s="107">
        <f>SUM(G33:J33)*$L$5</f>
        <v>0</v>
      </c>
      <c r="M33" s="107">
        <f>G33*$M$5</f>
        <v>0</v>
      </c>
      <c r="N33" s="107">
        <f>SUM(G33:M33)*$N$5</f>
        <v>0</v>
      </c>
      <c r="O33" s="223"/>
      <c r="P33" s="162"/>
      <c r="Q33" s="162"/>
      <c r="R33" s="162"/>
      <c r="S33" s="162"/>
      <c r="T33" s="162"/>
      <c r="U33" s="162"/>
      <c r="V33" s="162"/>
      <c r="W33" s="162"/>
      <c r="X33" s="162"/>
      <c r="Y33" s="162"/>
      <c r="Z33" s="162"/>
      <c r="AA33" s="162"/>
      <c r="AB33" s="162"/>
      <c r="AC33" s="162"/>
      <c r="AD33" s="162"/>
      <c r="AE33" s="162"/>
    </row>
    <row r="34" ht="72.75" outlineLevel="1" spans="1:15">
      <c r="A34" s="94" t="s">
        <v>194</v>
      </c>
      <c r="B34" s="211"/>
      <c r="C34" s="211" t="s">
        <v>160</v>
      </c>
      <c r="D34" s="211" t="s">
        <v>195</v>
      </c>
      <c r="E34" s="211" t="s">
        <v>151</v>
      </c>
      <c r="F34" s="190"/>
      <c r="G34" s="191"/>
      <c r="H34" s="191"/>
      <c r="I34" s="191"/>
      <c r="J34" s="191"/>
      <c r="K34" s="107">
        <f>SUM(G34:J34)*$K$5</f>
        <v>0</v>
      </c>
      <c r="L34" s="107">
        <f>SUM(G34:J34)*$L$5</f>
        <v>0</v>
      </c>
      <c r="M34" s="107">
        <f>G34*$M$5</f>
        <v>0</v>
      </c>
      <c r="N34" s="107">
        <f>SUM(G34:M34)*$N$5</f>
        <v>0</v>
      </c>
      <c r="O34" s="223"/>
    </row>
    <row r="35" spans="1:15">
      <c r="A35" s="184"/>
      <c r="B35" s="185"/>
      <c r="C35" s="185" t="s">
        <v>162</v>
      </c>
      <c r="D35" s="185"/>
      <c r="E35" s="185"/>
      <c r="F35" s="187"/>
      <c r="G35" s="188"/>
      <c r="H35" s="188"/>
      <c r="I35" s="188"/>
      <c r="J35" s="188"/>
      <c r="K35" s="185"/>
      <c r="L35" s="185"/>
      <c r="M35" s="185"/>
      <c r="N35" s="185"/>
      <c r="O35" s="185"/>
    </row>
    <row r="36" ht="72" outlineLevel="1" spans="1:15">
      <c r="A36" s="94" t="s">
        <v>196</v>
      </c>
      <c r="B36" s="189"/>
      <c r="C36" s="189" t="s">
        <v>167</v>
      </c>
      <c r="D36" s="189" t="s">
        <v>168</v>
      </c>
      <c r="E36" s="189" t="s">
        <v>151</v>
      </c>
      <c r="F36" s="190"/>
      <c r="G36" s="191"/>
      <c r="H36" s="191"/>
      <c r="I36" s="191"/>
      <c r="J36" s="191"/>
      <c r="K36" s="107">
        <f>SUM(G36:J36)*$K$5</f>
        <v>0</v>
      </c>
      <c r="L36" s="107">
        <f>SUM(G36:J36)*$L$5</f>
        <v>0</v>
      </c>
      <c r="M36" s="107">
        <f>G36*$M$5</f>
        <v>0</v>
      </c>
      <c r="N36" s="107">
        <f>SUM(G36:M36)*$N$5</f>
        <v>0</v>
      </c>
      <c r="O36" s="223"/>
    </row>
    <row r="37" ht="72" outlineLevel="1" spans="1:15">
      <c r="A37" s="94" t="s">
        <v>197</v>
      </c>
      <c r="B37" s="189"/>
      <c r="C37" s="189" t="s">
        <v>170</v>
      </c>
      <c r="D37" s="189" t="s">
        <v>171</v>
      </c>
      <c r="E37" s="189" t="s">
        <v>151</v>
      </c>
      <c r="F37" s="190"/>
      <c r="G37" s="191"/>
      <c r="H37" s="191"/>
      <c r="I37" s="191"/>
      <c r="J37" s="191"/>
      <c r="K37" s="107">
        <f>SUM(G37:J37)*$K$5</f>
        <v>0</v>
      </c>
      <c r="L37" s="107">
        <f>SUM(G37:J37)*$L$5</f>
        <v>0</v>
      </c>
      <c r="M37" s="107">
        <f>G37*$M$5</f>
        <v>0</v>
      </c>
      <c r="N37" s="107">
        <f>SUM(G37:M37)*$N$5</f>
        <v>0</v>
      </c>
      <c r="O37" s="223"/>
    </row>
    <row r="38" ht="60" outlineLevel="1" spans="1:15">
      <c r="A38" s="94" t="s">
        <v>163</v>
      </c>
      <c r="B38" s="189"/>
      <c r="C38" s="189" t="s">
        <v>164</v>
      </c>
      <c r="D38" s="94" t="s">
        <v>165</v>
      </c>
      <c r="E38" s="189" t="s">
        <v>151</v>
      </c>
      <c r="F38" s="190"/>
      <c r="G38" s="191"/>
      <c r="H38" s="191"/>
      <c r="I38" s="191"/>
      <c r="J38" s="191"/>
      <c r="K38" s="107">
        <f>SUM(G38:J38)*$K$5</f>
        <v>0</v>
      </c>
      <c r="L38" s="107">
        <f>SUM(G38:J38)*$L$5</f>
        <v>0</v>
      </c>
      <c r="M38" s="107">
        <f>G38*$M$5</f>
        <v>0</v>
      </c>
      <c r="N38" s="107">
        <f>SUM(G38:M38)*$N$5</f>
        <v>0</v>
      </c>
      <c r="O38" s="223"/>
    </row>
    <row r="39" outlineLevel="1" spans="1:15">
      <c r="A39" s="212"/>
      <c r="B39" s="213"/>
      <c r="C39" s="213" t="s">
        <v>172</v>
      </c>
      <c r="D39" s="213"/>
      <c r="E39" s="213"/>
      <c r="F39" s="214"/>
      <c r="G39" s="215"/>
      <c r="H39" s="215"/>
      <c r="I39" s="215"/>
      <c r="J39" s="215"/>
      <c r="K39" s="213"/>
      <c r="L39" s="213"/>
      <c r="M39" s="213"/>
      <c r="N39" s="213"/>
      <c r="O39" s="213"/>
    </row>
    <row r="40" ht="72" outlineLevel="1" spans="1:15">
      <c r="A40" s="94" t="s">
        <v>198</v>
      </c>
      <c r="B40" s="189"/>
      <c r="C40" s="189" t="s">
        <v>199</v>
      </c>
      <c r="D40" s="189" t="s">
        <v>200</v>
      </c>
      <c r="E40" s="189" t="s">
        <v>201</v>
      </c>
      <c r="F40" s="190"/>
      <c r="G40" s="191"/>
      <c r="H40" s="191"/>
      <c r="I40" s="191"/>
      <c r="J40" s="191"/>
      <c r="K40" s="107">
        <f>SUM(G40:J40)*$K$5</f>
        <v>0</v>
      </c>
      <c r="L40" s="107">
        <f>SUM(G40:J40)*$L$5</f>
        <v>0</v>
      </c>
      <c r="M40" s="107">
        <f>G40*$M$5</f>
        <v>0</v>
      </c>
      <c r="N40" s="107">
        <f>SUM(G40:M40)*$N$5</f>
        <v>0</v>
      </c>
      <c r="O40" s="223"/>
    </row>
    <row r="41" ht="96.75" outlineLevel="1" spans="1:15">
      <c r="A41" s="98" t="s">
        <v>202</v>
      </c>
      <c r="B41" s="211"/>
      <c r="C41" s="211" t="s">
        <v>203</v>
      </c>
      <c r="D41" s="211" t="s">
        <v>204</v>
      </c>
      <c r="E41" s="211" t="s">
        <v>151</v>
      </c>
      <c r="F41" s="190"/>
      <c r="G41" s="191"/>
      <c r="H41" s="191"/>
      <c r="I41" s="191"/>
      <c r="J41" s="191"/>
      <c r="K41" s="107">
        <f>SUM(G41:J41)*$K$5</f>
        <v>0</v>
      </c>
      <c r="L41" s="107">
        <f>SUM(G41:J41)*$L$5</f>
        <v>0</v>
      </c>
      <c r="M41" s="107">
        <f>G41*$M$5</f>
        <v>0</v>
      </c>
      <c r="N41" s="107">
        <f>SUM(G41:M41)*$N$5</f>
        <v>0</v>
      </c>
      <c r="O41" s="223"/>
    </row>
    <row r="42" ht="144" spans="1:15">
      <c r="A42" s="94" t="s">
        <v>205</v>
      </c>
      <c r="B42" s="189"/>
      <c r="C42" s="189" t="s">
        <v>180</v>
      </c>
      <c r="D42" s="189" t="s">
        <v>181</v>
      </c>
      <c r="E42" s="189" t="s">
        <v>182</v>
      </c>
      <c r="F42" s="190"/>
      <c r="G42" s="191"/>
      <c r="H42" s="191"/>
      <c r="I42" s="191"/>
      <c r="J42" s="191"/>
      <c r="K42" s="107">
        <f>SUM(G42:J42)*$K$5</f>
        <v>0</v>
      </c>
      <c r="L42" s="107">
        <f>SUM(G42:J42)*$L$5</f>
        <v>0</v>
      </c>
      <c r="M42" s="107">
        <f>G42*$M$5</f>
        <v>0</v>
      </c>
      <c r="N42" s="107">
        <f>SUM(G42:M42)*$N$5</f>
        <v>0</v>
      </c>
      <c r="O42" s="223"/>
    </row>
    <row r="43" outlineLevel="1" spans="1:15">
      <c r="A43" s="217" t="s">
        <v>24</v>
      </c>
      <c r="B43" s="208"/>
      <c r="C43" s="207" t="s">
        <v>206</v>
      </c>
      <c r="D43" s="208"/>
      <c r="E43" s="208"/>
      <c r="F43" s="209"/>
      <c r="G43" s="210"/>
      <c r="H43" s="210"/>
      <c r="I43" s="210"/>
      <c r="J43" s="210"/>
      <c r="K43" s="208"/>
      <c r="L43" s="208"/>
      <c r="M43" s="208"/>
      <c r="N43" s="208"/>
      <c r="O43" s="208"/>
    </row>
    <row r="44" outlineLevel="1" spans="1:15">
      <c r="A44" s="184"/>
      <c r="B44" s="185"/>
      <c r="C44" s="186" t="s">
        <v>139</v>
      </c>
      <c r="D44" s="185"/>
      <c r="E44" s="185"/>
      <c r="F44" s="187"/>
      <c r="G44" s="188"/>
      <c r="H44" s="188"/>
      <c r="I44" s="188"/>
      <c r="J44" s="188"/>
      <c r="K44" s="185"/>
      <c r="L44" s="185"/>
      <c r="M44" s="185"/>
      <c r="N44" s="185"/>
      <c r="O44" s="185"/>
    </row>
    <row r="45" ht="216" outlineLevel="1" spans="1:15">
      <c r="A45" s="94" t="s">
        <v>140</v>
      </c>
      <c r="B45" s="189"/>
      <c r="C45" s="189" t="s">
        <v>141</v>
      </c>
      <c r="D45" s="189" t="s">
        <v>207</v>
      </c>
      <c r="E45" s="189" t="s">
        <v>143</v>
      </c>
      <c r="F45" s="190"/>
      <c r="G45" s="191"/>
      <c r="H45" s="191"/>
      <c r="I45" s="191"/>
      <c r="J45" s="191"/>
      <c r="K45" s="107">
        <f>SUM(G45:J45)*$K$5</f>
        <v>0</v>
      </c>
      <c r="L45" s="107">
        <f>SUM(G45:J45)*$L$5</f>
        <v>0</v>
      </c>
      <c r="M45" s="107">
        <f>G45*$M$5</f>
        <v>0</v>
      </c>
      <c r="N45" s="107">
        <f>SUM(G45:M45)*$N$5</f>
        <v>0</v>
      </c>
      <c r="O45" s="223"/>
    </row>
    <row r="46" outlineLevel="1" spans="1:15">
      <c r="A46" s="212"/>
      <c r="B46" s="213"/>
      <c r="C46" s="218" t="s">
        <v>43</v>
      </c>
      <c r="D46" s="213"/>
      <c r="E46" s="213"/>
      <c r="F46" s="214"/>
      <c r="G46" s="215"/>
      <c r="H46" s="215"/>
      <c r="I46" s="215"/>
      <c r="J46" s="215"/>
      <c r="K46" s="213"/>
      <c r="L46" s="213"/>
      <c r="M46" s="213"/>
      <c r="N46" s="213"/>
      <c r="O46" s="213"/>
    </row>
    <row r="47" ht="24" outlineLevel="1" spans="1:15">
      <c r="A47" s="94" t="s">
        <v>208</v>
      </c>
      <c r="B47" s="189"/>
      <c r="C47" s="189" t="s">
        <v>147</v>
      </c>
      <c r="D47" s="94" t="s">
        <v>150</v>
      </c>
      <c r="E47" s="189" t="s">
        <v>151</v>
      </c>
      <c r="F47" s="190"/>
      <c r="G47" s="191"/>
      <c r="H47" s="191"/>
      <c r="I47" s="191"/>
      <c r="J47" s="191"/>
      <c r="K47" s="107">
        <f>SUM(G47:J47)*$K$5</f>
        <v>0</v>
      </c>
      <c r="L47" s="107">
        <f>SUM(G47:J47)*$L$5</f>
        <v>0</v>
      </c>
      <c r="M47" s="107">
        <f>G47*$M$5</f>
        <v>0</v>
      </c>
      <c r="N47" s="107">
        <f>SUM(G47:M47)*$N$5</f>
        <v>0</v>
      </c>
      <c r="O47" s="223"/>
    </row>
    <row r="48" ht="96" spans="1:15">
      <c r="A48" s="94" t="s">
        <v>209</v>
      </c>
      <c r="B48" s="94"/>
      <c r="C48" s="94" t="s">
        <v>153</v>
      </c>
      <c r="D48" s="94" t="s">
        <v>154</v>
      </c>
      <c r="E48" s="94" t="s">
        <v>151</v>
      </c>
      <c r="F48" s="190"/>
      <c r="G48" s="191"/>
      <c r="H48" s="191"/>
      <c r="I48" s="191"/>
      <c r="J48" s="191"/>
      <c r="K48" s="107">
        <f>SUM(G48:J48)*$K$5</f>
        <v>0</v>
      </c>
      <c r="L48" s="107">
        <f>SUM(G48:J48)*$L$5</f>
        <v>0</v>
      </c>
      <c r="M48" s="107">
        <f>G48*$M$5</f>
        <v>0</v>
      </c>
      <c r="N48" s="107">
        <f>SUM(G48:M48)*$N$5</f>
        <v>0</v>
      </c>
      <c r="O48" s="223"/>
    </row>
    <row r="49" ht="48" outlineLevel="1" spans="1:15">
      <c r="A49" s="94" t="s">
        <v>210</v>
      </c>
      <c r="B49" s="94"/>
      <c r="C49" s="94" t="s">
        <v>156</v>
      </c>
      <c r="D49" s="94" t="s">
        <v>157</v>
      </c>
      <c r="E49" s="94" t="s">
        <v>151</v>
      </c>
      <c r="F49" s="190"/>
      <c r="G49" s="191"/>
      <c r="H49" s="191"/>
      <c r="I49" s="191"/>
      <c r="J49" s="191"/>
      <c r="K49" s="107">
        <f>SUM(G49:J49)*$K$5</f>
        <v>0</v>
      </c>
      <c r="L49" s="107">
        <f>SUM(G49:J49)*$L$5</f>
        <v>0</v>
      </c>
      <c r="M49" s="107">
        <f>G49*$M$5</f>
        <v>0</v>
      </c>
      <c r="N49" s="107">
        <f>SUM(G49:M49)*$N$5</f>
        <v>0</v>
      </c>
      <c r="O49" s="223"/>
    </row>
    <row r="50" outlineLevel="1" spans="1:15">
      <c r="A50" s="197"/>
      <c r="B50" s="198"/>
      <c r="C50" s="198" t="s">
        <v>162</v>
      </c>
      <c r="D50" s="198"/>
      <c r="E50" s="198"/>
      <c r="F50" s="199"/>
      <c r="G50" s="200"/>
      <c r="H50" s="200"/>
      <c r="I50" s="200"/>
      <c r="J50" s="200"/>
      <c r="K50" s="198"/>
      <c r="L50" s="198"/>
      <c r="M50" s="198"/>
      <c r="N50" s="198"/>
      <c r="O50" s="198"/>
    </row>
    <row r="51" ht="60" outlineLevel="1" spans="1:15">
      <c r="A51" s="94" t="s">
        <v>163</v>
      </c>
      <c r="B51" s="189"/>
      <c r="C51" s="189" t="s">
        <v>164</v>
      </c>
      <c r="D51" s="94" t="s">
        <v>165</v>
      </c>
      <c r="E51" s="189" t="s">
        <v>151</v>
      </c>
      <c r="F51" s="190"/>
      <c r="G51" s="191"/>
      <c r="H51" s="191"/>
      <c r="I51" s="191"/>
      <c r="J51" s="191"/>
      <c r="K51" s="107">
        <f>SUM(G51:J51)*$K$5</f>
        <v>0</v>
      </c>
      <c r="L51" s="107">
        <f>SUM(G51:J51)*$L$5</f>
        <v>0</v>
      </c>
      <c r="M51" s="107">
        <f>G51*$M$5</f>
        <v>0</v>
      </c>
      <c r="N51" s="107">
        <f>SUM(G51:M51)*$N$5</f>
        <v>0</v>
      </c>
      <c r="O51" s="223"/>
    </row>
    <row r="52" ht="72.75" outlineLevel="1" spans="1:15">
      <c r="A52" s="94" t="s">
        <v>211</v>
      </c>
      <c r="B52" s="98"/>
      <c r="C52" s="98" t="s">
        <v>167</v>
      </c>
      <c r="D52" s="98" t="s">
        <v>168</v>
      </c>
      <c r="E52" s="98" t="s">
        <v>151</v>
      </c>
      <c r="F52" s="190"/>
      <c r="G52" s="191"/>
      <c r="H52" s="191"/>
      <c r="I52" s="191"/>
      <c r="J52" s="191"/>
      <c r="K52" s="107">
        <f>SUM(G52:J52)*$K$5</f>
        <v>0</v>
      </c>
      <c r="L52" s="107">
        <f>SUM(G52:J52)*$L$5</f>
        <v>0</v>
      </c>
      <c r="M52" s="107">
        <f>G52*$M$5</f>
        <v>0</v>
      </c>
      <c r="N52" s="107">
        <f>SUM(G52:M52)*$N$5</f>
        <v>0</v>
      </c>
      <c r="O52" s="223"/>
    </row>
    <row r="53" ht="72" outlineLevel="1" spans="1:15">
      <c r="A53" s="94" t="s">
        <v>212</v>
      </c>
      <c r="B53" s="94"/>
      <c r="C53" s="94" t="s">
        <v>170</v>
      </c>
      <c r="D53" s="94" t="s">
        <v>171</v>
      </c>
      <c r="E53" s="94" t="s">
        <v>151</v>
      </c>
      <c r="F53" s="190"/>
      <c r="G53" s="191"/>
      <c r="H53" s="191"/>
      <c r="I53" s="191"/>
      <c r="J53" s="191"/>
      <c r="K53" s="107">
        <f>SUM(G53:J53)*$K$5</f>
        <v>0</v>
      </c>
      <c r="L53" s="107">
        <f>SUM(G53:J53)*$L$5</f>
        <v>0</v>
      </c>
      <c r="M53" s="107">
        <f>G53*$M$5</f>
        <v>0</v>
      </c>
      <c r="N53" s="107">
        <f>SUM(G53:M53)*$N$5</f>
        <v>0</v>
      </c>
      <c r="O53" s="223"/>
    </row>
    <row r="54" outlineLevel="1" spans="1:15">
      <c r="A54" s="197"/>
      <c r="B54" s="198"/>
      <c r="C54" s="198" t="s">
        <v>158</v>
      </c>
      <c r="D54" s="198"/>
      <c r="E54" s="198"/>
      <c r="F54" s="199"/>
      <c r="G54" s="200"/>
      <c r="H54" s="200"/>
      <c r="I54" s="200"/>
      <c r="J54" s="200"/>
      <c r="K54" s="198"/>
      <c r="L54" s="198"/>
      <c r="M54" s="198"/>
      <c r="N54" s="198"/>
      <c r="O54" s="198"/>
    </row>
    <row r="55" ht="72" outlineLevel="1" spans="1:15">
      <c r="A55" s="94" t="s">
        <v>213</v>
      </c>
      <c r="B55" s="94"/>
      <c r="C55" s="94" t="s">
        <v>160</v>
      </c>
      <c r="D55" s="94" t="s">
        <v>195</v>
      </c>
      <c r="E55" s="94" t="s">
        <v>151</v>
      </c>
      <c r="F55" s="190"/>
      <c r="G55" s="191"/>
      <c r="H55" s="191"/>
      <c r="I55" s="191"/>
      <c r="J55" s="191"/>
      <c r="K55" s="107">
        <f>SUM(G55:J55)*$K$5</f>
        <v>0</v>
      </c>
      <c r="L55" s="107">
        <f>SUM(G55:J55)*$L$5</f>
        <v>0</v>
      </c>
      <c r="M55" s="107">
        <f>G55*$M$5</f>
        <v>0</v>
      </c>
      <c r="N55" s="107">
        <f>SUM(G55:M55)*$N$5</f>
        <v>0</v>
      </c>
      <c r="O55" s="223"/>
    </row>
    <row r="56" outlineLevel="1" spans="1:15">
      <c r="A56" s="197"/>
      <c r="B56" s="198"/>
      <c r="C56" s="198" t="s">
        <v>172</v>
      </c>
      <c r="D56" s="198"/>
      <c r="E56" s="198"/>
      <c r="F56" s="199"/>
      <c r="G56" s="200"/>
      <c r="H56" s="200"/>
      <c r="I56" s="200"/>
      <c r="J56" s="200"/>
      <c r="K56" s="198"/>
      <c r="L56" s="198"/>
      <c r="M56" s="198"/>
      <c r="N56" s="198"/>
      <c r="O56" s="198"/>
    </row>
    <row r="57" ht="144" outlineLevel="1" spans="1:15">
      <c r="A57" s="94" t="s">
        <v>214</v>
      </c>
      <c r="B57" s="94"/>
      <c r="C57" s="94" t="s">
        <v>180</v>
      </c>
      <c r="D57" s="94" t="s">
        <v>181</v>
      </c>
      <c r="E57" s="94" t="s">
        <v>182</v>
      </c>
      <c r="F57" s="190"/>
      <c r="G57" s="191"/>
      <c r="H57" s="191"/>
      <c r="I57" s="191"/>
      <c r="J57" s="191"/>
      <c r="K57" s="107">
        <f>SUM(G57:J57)*$K$5</f>
        <v>0</v>
      </c>
      <c r="L57" s="107">
        <f>SUM(G57:J57)*$L$5</f>
        <v>0</v>
      </c>
      <c r="M57" s="107">
        <f>G57*$M$5</f>
        <v>0</v>
      </c>
      <c r="N57" s="107">
        <f>SUM(G57:M57)*$N$5</f>
        <v>0</v>
      </c>
      <c r="O57" s="223"/>
    </row>
    <row r="58" ht="36" spans="1:15">
      <c r="A58" s="90" t="s">
        <v>27</v>
      </c>
      <c r="B58" s="219"/>
      <c r="C58" s="219" t="s">
        <v>215</v>
      </c>
      <c r="D58" s="219"/>
      <c r="E58" s="219"/>
      <c r="F58" s="220"/>
      <c r="G58" s="92"/>
      <c r="H58" s="92"/>
      <c r="I58" s="92"/>
      <c r="J58" s="92"/>
      <c r="K58" s="219"/>
      <c r="L58" s="219"/>
      <c r="M58" s="219"/>
      <c r="N58" s="219"/>
      <c r="O58" s="219"/>
    </row>
    <row r="59" outlineLevel="1" spans="1:15">
      <c r="A59" s="197"/>
      <c r="B59" s="198"/>
      <c r="C59" s="198" t="s">
        <v>139</v>
      </c>
      <c r="D59" s="198"/>
      <c r="E59" s="198"/>
      <c r="F59" s="199"/>
      <c r="G59" s="200"/>
      <c r="H59" s="200"/>
      <c r="I59" s="200"/>
      <c r="J59" s="200"/>
      <c r="K59" s="198"/>
      <c r="L59" s="198"/>
      <c r="M59" s="198"/>
      <c r="N59" s="198"/>
      <c r="O59" s="198"/>
    </row>
    <row r="60" ht="216" outlineLevel="1" spans="1:15">
      <c r="A60" s="94" t="s">
        <v>216</v>
      </c>
      <c r="B60" s="94"/>
      <c r="C60" s="94" t="s">
        <v>141</v>
      </c>
      <c r="D60" s="94" t="s">
        <v>217</v>
      </c>
      <c r="E60" s="94" t="s">
        <v>143</v>
      </c>
      <c r="F60" s="190"/>
      <c r="G60" s="191"/>
      <c r="H60" s="191"/>
      <c r="I60" s="191"/>
      <c r="J60" s="191"/>
      <c r="K60" s="107">
        <f>SUM(G60:J60)*$K$5</f>
        <v>0</v>
      </c>
      <c r="L60" s="107">
        <f>SUM(G60:J60)*$L$5</f>
        <v>0</v>
      </c>
      <c r="M60" s="107">
        <f>G60*$M$5</f>
        <v>0</v>
      </c>
      <c r="N60" s="107">
        <f>SUM(G60:M60)*$N$5</f>
        <v>0</v>
      </c>
      <c r="O60" s="223"/>
    </row>
    <row r="61" outlineLevel="1" spans="1:15">
      <c r="A61" s="197"/>
      <c r="B61" s="198"/>
      <c r="C61" s="198" t="s">
        <v>43</v>
      </c>
      <c r="D61" s="198"/>
      <c r="E61" s="198"/>
      <c r="F61" s="199"/>
      <c r="G61" s="200"/>
      <c r="H61" s="200"/>
      <c r="I61" s="200"/>
      <c r="J61" s="200"/>
      <c r="K61" s="198"/>
      <c r="L61" s="198"/>
      <c r="M61" s="198"/>
      <c r="N61" s="198"/>
      <c r="O61" s="198"/>
    </row>
    <row r="62" ht="24" outlineLevel="1" spans="1:15">
      <c r="A62" s="94" t="s">
        <v>218</v>
      </c>
      <c r="B62" s="94"/>
      <c r="C62" s="94" t="s">
        <v>147</v>
      </c>
      <c r="D62" s="94" t="s">
        <v>150</v>
      </c>
      <c r="E62" s="94" t="s">
        <v>151</v>
      </c>
      <c r="F62" s="190"/>
      <c r="G62" s="191"/>
      <c r="H62" s="191"/>
      <c r="I62" s="191"/>
      <c r="J62" s="191"/>
      <c r="K62" s="107">
        <f>SUM(G62:J62)*$K$5</f>
        <v>0</v>
      </c>
      <c r="L62" s="107">
        <f>SUM(G62:J62)*$L$5</f>
        <v>0</v>
      </c>
      <c r="M62" s="107">
        <f>G62*$M$5</f>
        <v>0</v>
      </c>
      <c r="N62" s="107">
        <f>SUM(G62:M62)*$N$5</f>
        <v>0</v>
      </c>
      <c r="O62" s="223"/>
    </row>
    <row r="63" ht="96" outlineLevel="1" spans="1:15">
      <c r="A63" s="94" t="s">
        <v>219</v>
      </c>
      <c r="B63" s="94"/>
      <c r="C63" s="94" t="s">
        <v>153</v>
      </c>
      <c r="D63" s="94" t="s">
        <v>220</v>
      </c>
      <c r="E63" s="94" t="s">
        <v>151</v>
      </c>
      <c r="F63" s="190"/>
      <c r="G63" s="191"/>
      <c r="H63" s="191"/>
      <c r="I63" s="191"/>
      <c r="J63" s="191"/>
      <c r="K63" s="107">
        <f>SUM(G63:J63)*$K$5</f>
        <v>0</v>
      </c>
      <c r="L63" s="107">
        <f>SUM(G63:J63)*$L$5</f>
        <v>0</v>
      </c>
      <c r="M63" s="107">
        <f>G63*$M$5</f>
        <v>0</v>
      </c>
      <c r="N63" s="107">
        <f>SUM(G63:M63)*$N$5</f>
        <v>0</v>
      </c>
      <c r="O63" s="223"/>
    </row>
    <row r="64" ht="48" outlineLevel="1" spans="1:15">
      <c r="A64" s="94" t="s">
        <v>221</v>
      </c>
      <c r="B64" s="94"/>
      <c r="C64" s="94" t="s">
        <v>156</v>
      </c>
      <c r="D64" s="94" t="s">
        <v>157</v>
      </c>
      <c r="E64" s="94" t="s">
        <v>151</v>
      </c>
      <c r="F64" s="190"/>
      <c r="G64" s="191"/>
      <c r="H64" s="191"/>
      <c r="I64" s="191"/>
      <c r="J64" s="191"/>
      <c r="K64" s="107">
        <f>SUM(G64:J64)*$K$5</f>
        <v>0</v>
      </c>
      <c r="L64" s="107">
        <f>SUM(G64:J64)*$L$5</f>
        <v>0</v>
      </c>
      <c r="M64" s="107">
        <f>G64*$M$5</f>
        <v>0</v>
      </c>
      <c r="N64" s="107">
        <f>SUM(G64:M64)*$N$5</f>
        <v>0</v>
      </c>
      <c r="O64" s="223"/>
    </row>
    <row r="65" outlineLevel="1" spans="1:15">
      <c r="A65" s="201"/>
      <c r="B65" s="202"/>
      <c r="C65" s="202" t="s">
        <v>162</v>
      </c>
      <c r="D65" s="202"/>
      <c r="E65" s="202"/>
      <c r="F65" s="203"/>
      <c r="G65" s="204"/>
      <c r="H65" s="204"/>
      <c r="I65" s="204"/>
      <c r="J65" s="204"/>
      <c r="K65" s="202"/>
      <c r="L65" s="202"/>
      <c r="M65" s="202"/>
      <c r="N65" s="202"/>
      <c r="O65" s="202"/>
    </row>
    <row r="66" ht="72.75" outlineLevel="1" spans="1:15">
      <c r="A66" s="98" t="s">
        <v>222</v>
      </c>
      <c r="B66" s="94"/>
      <c r="C66" s="94" t="s">
        <v>167</v>
      </c>
      <c r="D66" s="94" t="s">
        <v>168</v>
      </c>
      <c r="E66" s="94" t="s">
        <v>151</v>
      </c>
      <c r="F66" s="190"/>
      <c r="G66" s="191"/>
      <c r="H66" s="191"/>
      <c r="I66" s="191"/>
      <c r="J66" s="191"/>
      <c r="K66" s="107">
        <f>SUM(G66:J66)*$K$5</f>
        <v>0</v>
      </c>
      <c r="L66" s="107">
        <f>SUM(G66:J66)*$L$5</f>
        <v>0</v>
      </c>
      <c r="M66" s="107">
        <f>G66*$M$5</f>
        <v>0</v>
      </c>
      <c r="N66" s="107">
        <f>SUM(G66:M66)*$N$5</f>
        <v>0</v>
      </c>
      <c r="O66" s="223"/>
    </row>
    <row r="67" ht="60" outlineLevel="1" spans="1:15">
      <c r="A67" s="94" t="s">
        <v>223</v>
      </c>
      <c r="B67" s="94"/>
      <c r="C67" s="94" t="s">
        <v>170</v>
      </c>
      <c r="D67" s="94" t="s">
        <v>224</v>
      </c>
      <c r="E67" s="94" t="s">
        <v>151</v>
      </c>
      <c r="F67" s="190"/>
      <c r="G67" s="191"/>
      <c r="H67" s="191"/>
      <c r="I67" s="191"/>
      <c r="J67" s="191"/>
      <c r="K67" s="107">
        <f>SUM(G67:J67)*$K$5</f>
        <v>0</v>
      </c>
      <c r="L67" s="107">
        <f>SUM(G67:J67)*$L$5</f>
        <v>0</v>
      </c>
      <c r="M67" s="107">
        <f>G67*$M$5</f>
        <v>0</v>
      </c>
      <c r="N67" s="107">
        <f>SUM(G67:M67)*$N$5</f>
        <v>0</v>
      </c>
      <c r="O67" s="223"/>
    </row>
    <row r="68" ht="60" spans="1:15">
      <c r="A68" s="94" t="s">
        <v>225</v>
      </c>
      <c r="B68" s="94"/>
      <c r="C68" s="94" t="s">
        <v>164</v>
      </c>
      <c r="D68" s="94" t="s">
        <v>165</v>
      </c>
      <c r="E68" s="94" t="s">
        <v>151</v>
      </c>
      <c r="F68" s="190"/>
      <c r="G68" s="191"/>
      <c r="H68" s="191"/>
      <c r="I68" s="191"/>
      <c r="J68" s="191"/>
      <c r="K68" s="107">
        <f>SUM(G68:J68)*$K$5</f>
        <v>0</v>
      </c>
      <c r="L68" s="107">
        <f>SUM(G68:J68)*$L$5</f>
        <v>0</v>
      </c>
      <c r="M68" s="107">
        <f>G68*$M$5</f>
        <v>0</v>
      </c>
      <c r="N68" s="107">
        <f>SUM(G68:M68)*$N$5</f>
        <v>0</v>
      </c>
      <c r="O68" s="223"/>
    </row>
    <row r="69" outlineLevel="1" spans="1:15">
      <c r="A69" s="197"/>
      <c r="B69" s="198"/>
      <c r="C69" s="198" t="s">
        <v>158</v>
      </c>
      <c r="D69" s="198"/>
      <c r="E69" s="198"/>
      <c r="F69" s="199"/>
      <c r="G69" s="200"/>
      <c r="H69" s="200"/>
      <c r="I69" s="200"/>
      <c r="J69" s="200"/>
      <c r="K69" s="198">
        <f>SUM(G69:J69)*$K$5</f>
        <v>0</v>
      </c>
      <c r="L69" s="198">
        <f>SUM(G69:J69)*$L$5</f>
        <v>0</v>
      </c>
      <c r="M69" s="198">
        <f>G69*$M$5</f>
        <v>0</v>
      </c>
      <c r="N69" s="198">
        <f>SUM(G69:M69)*$N$5</f>
        <v>0</v>
      </c>
      <c r="O69" s="198"/>
    </row>
    <row r="70" ht="72" spans="1:15">
      <c r="A70" s="94" t="s">
        <v>226</v>
      </c>
      <c r="B70" s="94"/>
      <c r="C70" s="94" t="s">
        <v>192</v>
      </c>
      <c r="D70" s="94" t="s">
        <v>227</v>
      </c>
      <c r="E70" s="94" t="s">
        <v>151</v>
      </c>
      <c r="F70" s="190"/>
      <c r="G70" s="191"/>
      <c r="H70" s="191"/>
      <c r="I70" s="191"/>
      <c r="J70" s="191"/>
      <c r="K70" s="107">
        <f>SUM(G70:J70)*$K$5</f>
        <v>0</v>
      </c>
      <c r="L70" s="107">
        <f>SUM(G70:J70)*$L$5</f>
        <v>0</v>
      </c>
      <c r="M70" s="107">
        <f>G70*$M$5</f>
        <v>0</v>
      </c>
      <c r="N70" s="107">
        <f>SUM(G70:M70)*$N$5</f>
        <v>0</v>
      </c>
      <c r="O70" s="223"/>
    </row>
    <row r="71" ht="72" outlineLevel="1" spans="1:15">
      <c r="A71" s="94" t="s">
        <v>228</v>
      </c>
      <c r="B71" s="94"/>
      <c r="C71" s="94" t="s">
        <v>160</v>
      </c>
      <c r="D71" s="94" t="s">
        <v>195</v>
      </c>
      <c r="E71" s="94" t="s">
        <v>151</v>
      </c>
      <c r="F71" s="190"/>
      <c r="G71" s="191"/>
      <c r="H71" s="191"/>
      <c r="I71" s="191"/>
      <c r="J71" s="191"/>
      <c r="K71" s="107">
        <f>SUM(G71:J71)*$K$5</f>
        <v>0</v>
      </c>
      <c r="L71" s="107">
        <f>SUM(G71:J71)*$L$5</f>
        <v>0</v>
      </c>
      <c r="M71" s="107">
        <f>G71*$M$5</f>
        <v>0</v>
      </c>
      <c r="N71" s="107">
        <f>SUM(G71:M71)*$N$5</f>
        <v>0</v>
      </c>
      <c r="O71" s="223"/>
    </row>
    <row r="72" outlineLevel="1" spans="1:15">
      <c r="A72" s="201"/>
      <c r="B72" s="202"/>
      <c r="C72" s="202" t="s">
        <v>172</v>
      </c>
      <c r="D72" s="202"/>
      <c r="E72" s="202"/>
      <c r="F72" s="203"/>
      <c r="G72" s="204"/>
      <c r="H72" s="204"/>
      <c r="I72" s="204"/>
      <c r="J72" s="204"/>
      <c r="K72" s="202"/>
      <c r="L72" s="202"/>
      <c r="M72" s="202"/>
      <c r="N72" s="202"/>
      <c r="O72" s="202"/>
    </row>
    <row r="73" ht="120.75" outlineLevel="1" spans="1:15">
      <c r="A73" s="94" t="s">
        <v>229</v>
      </c>
      <c r="B73" s="98"/>
      <c r="C73" s="98" t="s">
        <v>174</v>
      </c>
      <c r="D73" s="98" t="s">
        <v>175</v>
      </c>
      <c r="E73" s="98" t="s">
        <v>151</v>
      </c>
      <c r="F73" s="190"/>
      <c r="G73" s="191"/>
      <c r="H73" s="191"/>
      <c r="I73" s="191"/>
      <c r="J73" s="191"/>
      <c r="K73" s="107">
        <f>SUM(G73:J73)*$K$5</f>
        <v>0</v>
      </c>
      <c r="L73" s="107">
        <f>SUM(G73:J73)*$L$5</f>
        <v>0</v>
      </c>
      <c r="M73" s="107">
        <f>G73*$M$5</f>
        <v>0</v>
      </c>
      <c r="N73" s="107">
        <f>SUM(G73:M73)*$N$5</f>
        <v>0</v>
      </c>
      <c r="O73" s="223"/>
    </row>
    <row r="74" ht="60.75" outlineLevel="1" spans="1:15">
      <c r="A74" s="98" t="s">
        <v>230</v>
      </c>
      <c r="B74" s="94"/>
      <c r="C74" s="94" t="s">
        <v>231</v>
      </c>
      <c r="D74" s="94" t="s">
        <v>232</v>
      </c>
      <c r="E74" s="94" t="s">
        <v>151</v>
      </c>
      <c r="F74" s="190"/>
      <c r="G74" s="191"/>
      <c r="H74" s="191"/>
      <c r="I74" s="191"/>
      <c r="J74" s="191"/>
      <c r="K74" s="107">
        <f>SUM(G74:J74)*$K$5</f>
        <v>0</v>
      </c>
      <c r="L74" s="107">
        <f>SUM(G74:J74)*$L$5</f>
        <v>0</v>
      </c>
      <c r="M74" s="107">
        <f>G74*$M$5</f>
        <v>0</v>
      </c>
      <c r="N74" s="107">
        <f>SUM(G74:M74)*$N$5</f>
        <v>0</v>
      </c>
      <c r="O74" s="223"/>
    </row>
    <row r="75" outlineLevel="1" spans="1:15">
      <c r="A75" s="90" t="s">
        <v>36</v>
      </c>
      <c r="B75" s="219"/>
      <c r="C75" s="219" t="s">
        <v>233</v>
      </c>
      <c r="D75" s="219"/>
      <c r="E75" s="219"/>
      <c r="F75" s="220"/>
      <c r="G75" s="92"/>
      <c r="H75" s="92"/>
      <c r="I75" s="92"/>
      <c r="J75" s="92"/>
      <c r="K75" s="219">
        <f>SUM(G75:J75)*$K$5</f>
        <v>0</v>
      </c>
      <c r="L75" s="219">
        <f>SUM(G75:J75)*$L$5</f>
        <v>0</v>
      </c>
      <c r="M75" s="219">
        <f>G75*$M$5</f>
        <v>0</v>
      </c>
      <c r="N75" s="219">
        <f>SUM(G75:M75)*$N$5</f>
        <v>0</v>
      </c>
      <c r="O75" s="219"/>
    </row>
    <row r="76" spans="1:15">
      <c r="A76" s="224"/>
      <c r="B76" s="198"/>
      <c r="C76" s="198" t="s">
        <v>139</v>
      </c>
      <c r="D76" s="198"/>
      <c r="E76" s="198"/>
      <c r="F76" s="199"/>
      <c r="G76" s="200"/>
      <c r="H76" s="200"/>
      <c r="I76" s="200"/>
      <c r="J76" s="200"/>
      <c r="K76" s="198"/>
      <c r="L76" s="198"/>
      <c r="M76" s="198"/>
      <c r="N76" s="198"/>
      <c r="O76" s="198"/>
    </row>
    <row r="77" ht="216" outlineLevel="1" spans="1:15">
      <c r="A77" s="225" t="s">
        <v>234</v>
      </c>
      <c r="B77" s="94"/>
      <c r="C77" s="94" t="s">
        <v>141</v>
      </c>
      <c r="D77" s="94" t="s">
        <v>217</v>
      </c>
      <c r="E77" s="94" t="s">
        <v>143</v>
      </c>
      <c r="F77" s="190"/>
      <c r="G77" s="191"/>
      <c r="H77" s="191"/>
      <c r="I77" s="191"/>
      <c r="J77" s="191"/>
      <c r="K77" s="107">
        <f>SUM(G77:J77)*$K$5</f>
        <v>0</v>
      </c>
      <c r="L77" s="107">
        <f>SUM(G77:J77)*$L$5</f>
        <v>0</v>
      </c>
      <c r="M77" s="107">
        <f>G77*$M$5</f>
        <v>0</v>
      </c>
      <c r="N77" s="107">
        <f>SUM(G77:M77)*$N$5</f>
        <v>0</v>
      </c>
      <c r="O77" s="223"/>
    </row>
    <row r="78" outlineLevel="1" spans="1:15">
      <c r="A78" s="224"/>
      <c r="B78" s="198"/>
      <c r="C78" s="198" t="s">
        <v>43</v>
      </c>
      <c r="D78" s="198"/>
      <c r="E78" s="198"/>
      <c r="F78" s="199"/>
      <c r="G78" s="200"/>
      <c r="H78" s="200"/>
      <c r="I78" s="200"/>
      <c r="J78" s="200"/>
      <c r="K78" s="198"/>
      <c r="L78" s="198"/>
      <c r="M78" s="198"/>
      <c r="N78" s="198"/>
      <c r="O78" s="198"/>
    </row>
    <row r="79" ht="48" spans="1:15">
      <c r="A79" s="225" t="s">
        <v>235</v>
      </c>
      <c r="B79" s="94"/>
      <c r="C79" s="94" t="s">
        <v>156</v>
      </c>
      <c r="D79" s="94" t="s">
        <v>157</v>
      </c>
      <c r="E79" s="94" t="s">
        <v>151</v>
      </c>
      <c r="F79" s="190"/>
      <c r="G79" s="191"/>
      <c r="H79" s="191"/>
      <c r="I79" s="191"/>
      <c r="J79" s="191"/>
      <c r="K79" s="107">
        <f>SUM(G79:J79)*$K$5</f>
        <v>0</v>
      </c>
      <c r="L79" s="107">
        <f>SUM(G79:J79)*$L$5</f>
        <v>0</v>
      </c>
      <c r="M79" s="107">
        <f>G79*$M$5</f>
        <v>0</v>
      </c>
      <c r="N79" s="107">
        <f>SUM(G79:M79)*$N$5</f>
        <v>0</v>
      </c>
      <c r="O79" s="223"/>
    </row>
    <row r="80" outlineLevel="1" spans="1:15">
      <c r="A80" s="226"/>
      <c r="B80" s="202"/>
      <c r="C80" s="202" t="s">
        <v>162</v>
      </c>
      <c r="D80" s="202"/>
      <c r="E80" s="202"/>
      <c r="F80" s="203"/>
      <c r="G80" s="204"/>
      <c r="H80" s="204"/>
      <c r="I80" s="204"/>
      <c r="J80" s="204"/>
      <c r="K80" s="202"/>
      <c r="L80" s="202"/>
      <c r="M80" s="202"/>
      <c r="N80" s="202"/>
      <c r="O80" s="202"/>
    </row>
    <row r="81" ht="72.75" outlineLevel="1" spans="1:15">
      <c r="A81" s="227" t="s">
        <v>236</v>
      </c>
      <c r="B81" s="98"/>
      <c r="C81" s="98" t="s">
        <v>167</v>
      </c>
      <c r="D81" s="98" t="s">
        <v>168</v>
      </c>
      <c r="E81" s="98" t="s">
        <v>151</v>
      </c>
      <c r="F81" s="190"/>
      <c r="G81" s="191"/>
      <c r="H81" s="191"/>
      <c r="I81" s="191"/>
      <c r="J81" s="191"/>
      <c r="K81" s="107">
        <f>SUM(G81:J81)*$K$5</f>
        <v>0</v>
      </c>
      <c r="L81" s="107">
        <f>SUM(G81:J81)*$L$5</f>
        <v>0</v>
      </c>
      <c r="M81" s="107">
        <f>G81*$M$5</f>
        <v>0</v>
      </c>
      <c r="N81" s="107">
        <f>SUM(G81:M81)*$N$5</f>
        <v>0</v>
      </c>
      <c r="O81" s="223"/>
    </row>
    <row r="82" ht="72" outlineLevel="1" spans="1:15">
      <c r="A82" s="225" t="s">
        <v>237</v>
      </c>
      <c r="B82" s="132"/>
      <c r="C82" s="93" t="s">
        <v>170</v>
      </c>
      <c r="D82" s="93" t="s">
        <v>171</v>
      </c>
      <c r="E82" s="132" t="s">
        <v>151</v>
      </c>
      <c r="F82" s="190"/>
      <c r="G82" s="191"/>
      <c r="H82" s="191"/>
      <c r="I82" s="191"/>
      <c r="J82" s="191"/>
      <c r="K82" s="107">
        <f>SUM(G82:J82)*$K$5</f>
        <v>0</v>
      </c>
      <c r="L82" s="107">
        <f>SUM(G82:J82)*$L$5</f>
        <v>0</v>
      </c>
      <c r="M82" s="107">
        <f>G82*$M$5</f>
        <v>0</v>
      </c>
      <c r="N82" s="107">
        <f>SUM(G82:M82)*$N$5</f>
        <v>0</v>
      </c>
      <c r="O82" s="223"/>
    </row>
    <row r="83" ht="60" outlineLevel="1" spans="1:15">
      <c r="A83" s="225" t="s">
        <v>238</v>
      </c>
      <c r="B83" s="132"/>
      <c r="C83" s="93" t="s">
        <v>164</v>
      </c>
      <c r="D83" s="94" t="s">
        <v>165</v>
      </c>
      <c r="E83" s="132" t="s">
        <v>151</v>
      </c>
      <c r="F83" s="190"/>
      <c r="G83" s="191"/>
      <c r="H83" s="191"/>
      <c r="I83" s="191"/>
      <c r="J83" s="191"/>
      <c r="K83" s="107">
        <f>SUM(G83:J83)*$K$5</f>
        <v>0</v>
      </c>
      <c r="L83" s="107">
        <f>SUM(G83:J83)*$L$5</f>
        <v>0</v>
      </c>
      <c r="M83" s="107">
        <f>G83*$M$5</f>
        <v>0</v>
      </c>
      <c r="N83" s="107">
        <f>SUM(G83:M83)*$N$5</f>
        <v>0</v>
      </c>
      <c r="O83" s="223"/>
    </row>
    <row r="84" outlineLevel="1" spans="1:15">
      <c r="A84" s="226"/>
      <c r="B84" s="201"/>
      <c r="C84" s="228" t="s">
        <v>158</v>
      </c>
      <c r="D84" s="228"/>
      <c r="E84" s="201"/>
      <c r="F84" s="229"/>
      <c r="G84" s="204"/>
      <c r="H84" s="204"/>
      <c r="I84" s="204"/>
      <c r="J84" s="204"/>
      <c r="K84" s="228">
        <f>SUM(G84:J84)*$K$5</f>
        <v>0</v>
      </c>
      <c r="L84" s="228">
        <f>SUM(G84:J84)*$L$5</f>
        <v>0</v>
      </c>
      <c r="M84" s="228">
        <f>G84*$M$5</f>
        <v>0</v>
      </c>
      <c r="N84" s="228">
        <f>SUM(G84:M84)*$N$5</f>
        <v>0</v>
      </c>
      <c r="O84" s="228"/>
    </row>
    <row r="85" ht="216" outlineLevel="1" spans="1:15">
      <c r="A85" s="225" t="s">
        <v>239</v>
      </c>
      <c r="B85" s="132"/>
      <c r="C85" s="93" t="s">
        <v>240</v>
      </c>
      <c r="D85" s="93" t="s">
        <v>241</v>
      </c>
      <c r="E85" s="132" t="s">
        <v>151</v>
      </c>
      <c r="F85" s="190"/>
      <c r="G85" s="191"/>
      <c r="H85" s="191"/>
      <c r="I85" s="191"/>
      <c r="J85" s="191"/>
      <c r="K85" s="107">
        <f>SUM(G85:J85)*$K$5</f>
        <v>0</v>
      </c>
      <c r="L85" s="107">
        <f>SUM(G85:J85)*$L$5</f>
        <v>0</v>
      </c>
      <c r="M85" s="107">
        <f>G85*$M$5</f>
        <v>0</v>
      </c>
      <c r="N85" s="107">
        <f>SUM(G85:M85)*$N$5</f>
        <v>0</v>
      </c>
      <c r="O85" s="223"/>
    </row>
    <row r="86" ht="72" spans="1:15">
      <c r="A86" s="225" t="s">
        <v>242</v>
      </c>
      <c r="B86" s="132"/>
      <c r="C86" s="93" t="s">
        <v>160</v>
      </c>
      <c r="D86" s="93" t="s">
        <v>195</v>
      </c>
      <c r="E86" s="132" t="s">
        <v>151</v>
      </c>
      <c r="F86" s="190"/>
      <c r="G86" s="191"/>
      <c r="H86" s="191"/>
      <c r="I86" s="191"/>
      <c r="J86" s="191"/>
      <c r="K86" s="107">
        <f>SUM(G86:J86)*$K$5</f>
        <v>0</v>
      </c>
      <c r="L86" s="107">
        <f>SUM(G86:J86)*$L$5</f>
        <v>0</v>
      </c>
      <c r="M86" s="107">
        <f>G86*$M$5</f>
        <v>0</v>
      </c>
      <c r="N86" s="107">
        <f>SUM(G86:M86)*$N$5</f>
        <v>0</v>
      </c>
      <c r="O86" s="223"/>
    </row>
    <row r="87" outlineLevel="1" spans="1:15">
      <c r="A87" s="224"/>
      <c r="B87" s="197"/>
      <c r="C87" s="230" t="s">
        <v>172</v>
      </c>
      <c r="D87" s="230"/>
      <c r="E87" s="230"/>
      <c r="F87" s="231"/>
      <c r="G87" s="200"/>
      <c r="H87" s="200"/>
      <c r="I87" s="200"/>
      <c r="J87" s="200"/>
      <c r="K87" s="230"/>
      <c r="L87" s="230"/>
      <c r="M87" s="230"/>
      <c r="N87" s="230"/>
      <c r="O87" s="230"/>
    </row>
    <row r="88" ht="60" outlineLevel="1" spans="1:15">
      <c r="A88" s="456" t="s">
        <v>243</v>
      </c>
      <c r="B88" s="37"/>
      <c r="C88" s="40" t="s">
        <v>244</v>
      </c>
      <c r="D88" s="40" t="s">
        <v>245</v>
      </c>
      <c r="E88" s="132" t="s">
        <v>151</v>
      </c>
      <c r="F88" s="190"/>
      <c r="G88" s="191"/>
      <c r="H88" s="191"/>
      <c r="I88" s="191"/>
      <c r="J88" s="191"/>
      <c r="K88" s="107">
        <f>SUM(G88:J88)*$K$5</f>
        <v>0</v>
      </c>
      <c r="L88" s="107">
        <f>SUM(G88:J88)*$L$5</f>
        <v>0</v>
      </c>
      <c r="M88" s="107">
        <f>G88*$M$5</f>
        <v>0</v>
      </c>
      <c r="N88" s="107">
        <f>SUM(G88:M88)*$N$5</f>
        <v>0</v>
      </c>
      <c r="O88" s="223"/>
    </row>
    <row r="89" ht="120" outlineLevel="1" spans="1:15">
      <c r="A89" s="225" t="s">
        <v>246</v>
      </c>
      <c r="B89" s="132"/>
      <c r="C89" s="93" t="s">
        <v>174</v>
      </c>
      <c r="D89" s="93" t="s">
        <v>175</v>
      </c>
      <c r="E89" s="132" t="s">
        <v>151</v>
      </c>
      <c r="F89" s="190"/>
      <c r="G89" s="191"/>
      <c r="H89" s="191"/>
      <c r="I89" s="191"/>
      <c r="J89" s="191"/>
      <c r="K89" s="107">
        <f>SUM(G89:J89)*$K$5</f>
        <v>0</v>
      </c>
      <c r="L89" s="107">
        <f>SUM(G89:J89)*$L$5</f>
        <v>0</v>
      </c>
      <c r="M89" s="107">
        <f>G89*$M$5</f>
        <v>0</v>
      </c>
      <c r="N89" s="107">
        <f>SUM(G89:M89)*$N$5</f>
        <v>0</v>
      </c>
      <c r="O89" s="223"/>
    </row>
    <row r="90" ht="36" outlineLevel="1" spans="1:15">
      <c r="A90" s="225" t="s">
        <v>247</v>
      </c>
      <c r="B90" s="132"/>
      <c r="C90" s="93" t="s">
        <v>248</v>
      </c>
      <c r="D90" s="93" t="s">
        <v>249</v>
      </c>
      <c r="E90" s="132" t="s">
        <v>151</v>
      </c>
      <c r="F90" s="190"/>
      <c r="G90" s="191"/>
      <c r="H90" s="191"/>
      <c r="I90" s="191"/>
      <c r="J90" s="191"/>
      <c r="K90" s="107">
        <f>SUM(G90:J90)*$K$5</f>
        <v>0</v>
      </c>
      <c r="L90" s="107">
        <f>SUM(G90:J90)*$L$5</f>
        <v>0</v>
      </c>
      <c r="M90" s="107">
        <f>G90*$M$5</f>
        <v>0</v>
      </c>
      <c r="N90" s="107">
        <f>SUM(G90:M90)*$N$5</f>
        <v>0</v>
      </c>
      <c r="O90" s="223"/>
    </row>
    <row r="91" ht="14.25" outlineLevel="1" spans="1:15">
      <c r="A91" s="232" t="s">
        <v>72</v>
      </c>
      <c r="B91" s="233"/>
      <c r="C91" s="234" t="s">
        <v>250</v>
      </c>
      <c r="D91" s="234"/>
      <c r="E91" s="234"/>
      <c r="F91" s="235"/>
      <c r="G91" s="236"/>
      <c r="H91" s="236"/>
      <c r="I91" s="236"/>
      <c r="J91" s="236"/>
      <c r="K91" s="234"/>
      <c r="L91" s="234"/>
      <c r="M91" s="234"/>
      <c r="N91" s="234"/>
      <c r="O91" s="234"/>
    </row>
    <row r="92" outlineLevel="1" spans="1:15">
      <c r="A92" s="226"/>
      <c r="B92" s="201"/>
      <c r="C92" s="228" t="s">
        <v>158</v>
      </c>
      <c r="D92" s="228"/>
      <c r="E92" s="228"/>
      <c r="F92" s="229"/>
      <c r="G92" s="204"/>
      <c r="H92" s="204"/>
      <c r="I92" s="204"/>
      <c r="J92" s="204"/>
      <c r="K92" s="228"/>
      <c r="L92" s="228"/>
      <c r="M92" s="228"/>
      <c r="N92" s="228"/>
      <c r="O92" s="228"/>
    </row>
    <row r="93" ht="120" outlineLevel="1" spans="1:15">
      <c r="A93" s="237" t="s">
        <v>251</v>
      </c>
      <c r="B93" s="132"/>
      <c r="C93" s="93" t="s">
        <v>252</v>
      </c>
      <c r="D93" s="93" t="s">
        <v>253</v>
      </c>
      <c r="E93" s="132" t="s">
        <v>151</v>
      </c>
      <c r="F93" s="190"/>
      <c r="G93" s="191"/>
      <c r="H93" s="191"/>
      <c r="I93" s="191"/>
      <c r="J93" s="191"/>
      <c r="K93" s="107">
        <f>SUM(G93:J93)*$K$5</f>
        <v>0</v>
      </c>
      <c r="L93" s="107">
        <f>SUM(G93:J93)*$L$5</f>
        <v>0</v>
      </c>
      <c r="M93" s="107">
        <f>G93*$M$5</f>
        <v>0</v>
      </c>
      <c r="N93" s="107">
        <f>SUM(G93:M93)*$N$5</f>
        <v>0</v>
      </c>
      <c r="O93" s="223"/>
    </row>
    <row r="94" outlineLevel="1" spans="1:15">
      <c r="A94" s="238"/>
      <c r="B94" s="197"/>
      <c r="C94" s="230" t="s">
        <v>254</v>
      </c>
      <c r="D94" s="230"/>
      <c r="E94" s="197"/>
      <c r="F94" s="231"/>
      <c r="G94" s="200"/>
      <c r="H94" s="200"/>
      <c r="I94" s="200"/>
      <c r="J94" s="200"/>
      <c r="K94" s="230"/>
      <c r="L94" s="230"/>
      <c r="M94" s="230"/>
      <c r="N94" s="230"/>
      <c r="O94" s="230"/>
    </row>
    <row r="95" ht="60" outlineLevel="1" spans="1:15">
      <c r="A95" s="237" t="s">
        <v>255</v>
      </c>
      <c r="B95" s="132"/>
      <c r="C95" s="93" t="s">
        <v>256</v>
      </c>
      <c r="D95" s="93" t="s">
        <v>257</v>
      </c>
      <c r="E95" s="132" t="s">
        <v>258</v>
      </c>
      <c r="F95" s="190"/>
      <c r="G95" s="191"/>
      <c r="H95" s="191"/>
      <c r="I95" s="191"/>
      <c r="J95" s="191"/>
      <c r="K95" s="107">
        <f>SUM(G95:J95)*$K$5</f>
        <v>0</v>
      </c>
      <c r="L95" s="107">
        <f>SUM(G95:J95)*$L$5</f>
        <v>0</v>
      </c>
      <c r="M95" s="107">
        <f>G95*$M$5</f>
        <v>0</v>
      </c>
      <c r="N95" s="107">
        <f>SUM(G95:M95)*$N$5</f>
        <v>0</v>
      </c>
      <c r="O95" s="223"/>
    </row>
    <row r="96" ht="60" outlineLevel="1" spans="1:15">
      <c r="A96" s="457" t="s">
        <v>259</v>
      </c>
      <c r="B96" s="132"/>
      <c r="C96" s="93" t="s">
        <v>260</v>
      </c>
      <c r="D96" s="93" t="s">
        <v>261</v>
      </c>
      <c r="E96" s="132" t="s">
        <v>258</v>
      </c>
      <c r="F96" s="190"/>
      <c r="G96" s="191"/>
      <c r="H96" s="191"/>
      <c r="I96" s="191"/>
      <c r="J96" s="191"/>
      <c r="K96" s="107">
        <f>SUM(G96:J96)*$K$5</f>
        <v>0</v>
      </c>
      <c r="L96" s="107">
        <f>SUM(G96:J96)*$L$5</f>
        <v>0</v>
      </c>
      <c r="M96" s="107">
        <f>G96*$M$5</f>
        <v>0</v>
      </c>
      <c r="N96" s="107">
        <f>SUM(G96:M96)*$N$5</f>
        <v>0</v>
      </c>
      <c r="O96" s="223"/>
    </row>
    <row r="97" ht="60" outlineLevel="1" spans="1:15">
      <c r="A97" s="457" t="s">
        <v>262</v>
      </c>
      <c r="B97" s="132"/>
      <c r="C97" s="93" t="s">
        <v>263</v>
      </c>
      <c r="D97" s="93" t="s">
        <v>264</v>
      </c>
      <c r="E97" s="132" t="s">
        <v>258</v>
      </c>
      <c r="F97" s="190"/>
      <c r="G97" s="191"/>
      <c r="H97" s="191"/>
      <c r="I97" s="191"/>
      <c r="J97" s="191"/>
      <c r="K97" s="107">
        <f>SUM(G97:J97)*$K$5</f>
        <v>0</v>
      </c>
      <c r="L97" s="107">
        <f>SUM(G97:J97)*$L$5</f>
        <v>0</v>
      </c>
      <c r="M97" s="107">
        <f>G97*$M$5</f>
        <v>0</v>
      </c>
      <c r="N97" s="107">
        <f>SUM(G97:M97)*$N$5</f>
        <v>0</v>
      </c>
      <c r="O97" s="223"/>
    </row>
    <row r="98" ht="60" outlineLevel="1" spans="1:15">
      <c r="A98" s="457" t="s">
        <v>265</v>
      </c>
      <c r="B98" s="132"/>
      <c r="C98" s="93" t="s">
        <v>266</v>
      </c>
      <c r="D98" s="93" t="s">
        <v>267</v>
      </c>
      <c r="E98" s="132" t="s">
        <v>258</v>
      </c>
      <c r="F98" s="190"/>
      <c r="G98" s="191"/>
      <c r="H98" s="191"/>
      <c r="I98" s="191"/>
      <c r="J98" s="191"/>
      <c r="K98" s="107">
        <f>SUM(G98:J98)*$K$5</f>
        <v>0</v>
      </c>
      <c r="L98" s="107">
        <f>SUM(G98:J98)*$L$5</f>
        <v>0</v>
      </c>
      <c r="M98" s="107">
        <f>G98*$M$5</f>
        <v>0</v>
      </c>
      <c r="N98" s="107">
        <f>SUM(G98:M98)*$N$5</f>
        <v>0</v>
      </c>
      <c r="O98" s="223"/>
    </row>
    <row r="99" ht="60" outlineLevel="1" spans="1:15">
      <c r="A99" s="457" t="s">
        <v>268</v>
      </c>
      <c r="B99" s="132"/>
      <c r="C99" s="93" t="s">
        <v>269</v>
      </c>
      <c r="D99" s="93" t="s">
        <v>270</v>
      </c>
      <c r="E99" s="132" t="s">
        <v>258</v>
      </c>
      <c r="F99" s="190"/>
      <c r="G99" s="191"/>
      <c r="H99" s="191"/>
      <c r="I99" s="191"/>
      <c r="J99" s="191"/>
      <c r="K99" s="107">
        <f>SUM(G99:J99)*$K$5</f>
        <v>0</v>
      </c>
      <c r="L99" s="107">
        <f>SUM(G99:J99)*$L$5</f>
        <v>0</v>
      </c>
      <c r="M99" s="107">
        <f>G99*$M$5</f>
        <v>0</v>
      </c>
      <c r="N99" s="107">
        <f>SUM(G99:M99)*$N$5</f>
        <v>0</v>
      </c>
      <c r="O99" s="223"/>
    </row>
    <row r="100" ht="60" outlineLevel="1" spans="1:15">
      <c r="A100" s="457" t="s">
        <v>271</v>
      </c>
      <c r="B100" s="132"/>
      <c r="C100" s="93" t="s">
        <v>272</v>
      </c>
      <c r="D100" s="93" t="s">
        <v>273</v>
      </c>
      <c r="E100" s="132" t="s">
        <v>258</v>
      </c>
      <c r="F100" s="190"/>
      <c r="G100" s="191"/>
      <c r="H100" s="191"/>
      <c r="I100" s="191"/>
      <c r="J100" s="191"/>
      <c r="K100" s="107">
        <f>SUM(G100:J100)*$K$5</f>
        <v>0</v>
      </c>
      <c r="L100" s="107">
        <f>SUM(G100:J100)*$L$5</f>
        <v>0</v>
      </c>
      <c r="M100" s="107">
        <f>G100*$M$5</f>
        <v>0</v>
      </c>
      <c r="N100" s="107">
        <f>SUM(G100:M100)*$N$5</f>
        <v>0</v>
      </c>
      <c r="O100" s="223"/>
    </row>
    <row r="101" ht="72" outlineLevel="1" spans="1:15">
      <c r="A101" s="237" t="s">
        <v>274</v>
      </c>
      <c r="B101" s="132"/>
      <c r="C101" s="93" t="s">
        <v>275</v>
      </c>
      <c r="D101" s="93" t="s">
        <v>276</v>
      </c>
      <c r="E101" s="132" t="s">
        <v>258</v>
      </c>
      <c r="F101" s="190"/>
      <c r="G101" s="191"/>
      <c r="H101" s="191"/>
      <c r="I101" s="191"/>
      <c r="J101" s="191"/>
      <c r="K101" s="107">
        <f>SUM(G101:J101)*$K$5</f>
        <v>0</v>
      </c>
      <c r="L101" s="107">
        <f>SUM(G101:J101)*$L$5</f>
        <v>0</v>
      </c>
      <c r="M101" s="107">
        <f>G101*$M$5</f>
        <v>0</v>
      </c>
      <c r="N101" s="107">
        <f>SUM(G101:M101)*$N$5</f>
        <v>0</v>
      </c>
      <c r="O101" s="223"/>
    </row>
    <row r="102" ht="36" outlineLevel="1" spans="1:15">
      <c r="A102" s="237" t="s">
        <v>277</v>
      </c>
      <c r="B102" s="132"/>
      <c r="C102" s="93" t="s">
        <v>278</v>
      </c>
      <c r="D102" s="93" t="s">
        <v>279</v>
      </c>
      <c r="E102" s="132" t="s">
        <v>151</v>
      </c>
      <c r="F102" s="190"/>
      <c r="G102" s="191"/>
      <c r="H102" s="191"/>
      <c r="I102" s="191"/>
      <c r="J102" s="191"/>
      <c r="K102" s="107">
        <f>SUM(G102:J102)*$K$5</f>
        <v>0</v>
      </c>
      <c r="L102" s="107">
        <f>SUM(G102:J102)*$L$5</f>
        <v>0</v>
      </c>
      <c r="M102" s="107">
        <f>G102*$M$5</f>
        <v>0</v>
      </c>
      <c r="N102" s="107">
        <f>SUM(G102:M102)*$N$5</f>
        <v>0</v>
      </c>
      <c r="O102" s="223"/>
    </row>
    <row r="103" ht="48" outlineLevel="1" spans="1:15">
      <c r="A103" s="457" t="s">
        <v>280</v>
      </c>
      <c r="B103" s="132"/>
      <c r="C103" s="93" t="s">
        <v>281</v>
      </c>
      <c r="D103" s="93" t="s">
        <v>282</v>
      </c>
      <c r="E103" s="132" t="s">
        <v>151</v>
      </c>
      <c r="F103" s="190"/>
      <c r="G103" s="191"/>
      <c r="H103" s="191"/>
      <c r="I103" s="191"/>
      <c r="J103" s="191"/>
      <c r="K103" s="107">
        <f>SUM(G103:J103)*$K$5</f>
        <v>0</v>
      </c>
      <c r="L103" s="107">
        <f>SUM(G103:J103)*$L$5</f>
        <v>0</v>
      </c>
      <c r="M103" s="107">
        <f>G103*$M$5</f>
        <v>0</v>
      </c>
      <c r="N103" s="107">
        <f>SUM(G103:M103)*$N$5</f>
        <v>0</v>
      </c>
      <c r="O103" s="223"/>
    </row>
    <row r="104" ht="24" outlineLevel="1" spans="1:15">
      <c r="A104" s="457" t="s">
        <v>283</v>
      </c>
      <c r="B104" s="132"/>
      <c r="C104" s="93" t="s">
        <v>284</v>
      </c>
      <c r="D104" s="93" t="s">
        <v>285</v>
      </c>
      <c r="E104" s="132" t="s">
        <v>286</v>
      </c>
      <c r="F104" s="190"/>
      <c r="G104" s="191"/>
      <c r="H104" s="191"/>
      <c r="I104" s="191"/>
      <c r="J104" s="191"/>
      <c r="K104" s="107">
        <f>SUM(G104:J104)*$K$5</f>
        <v>0</v>
      </c>
      <c r="L104" s="107">
        <f>SUM(G104:J104)*$L$5</f>
        <v>0</v>
      </c>
      <c r="M104" s="107">
        <f>G104*$M$5</f>
        <v>0</v>
      </c>
      <c r="N104" s="107">
        <f>SUM(G104:M104)*$N$5</f>
        <v>0</v>
      </c>
      <c r="O104" s="223"/>
    </row>
    <row r="105" ht="24" outlineLevel="1" spans="1:15">
      <c r="A105" s="237" t="s">
        <v>287</v>
      </c>
      <c r="B105" s="132"/>
      <c r="C105" s="93" t="s">
        <v>288</v>
      </c>
      <c r="D105" s="93" t="s">
        <v>289</v>
      </c>
      <c r="E105" s="132" t="s">
        <v>151</v>
      </c>
      <c r="F105" s="190"/>
      <c r="G105" s="191"/>
      <c r="H105" s="191"/>
      <c r="I105" s="191"/>
      <c r="J105" s="191"/>
      <c r="K105" s="107">
        <f>SUM(G105:J105)*$K$5</f>
        <v>0</v>
      </c>
      <c r="L105" s="107">
        <f>SUM(G105:J105)*$L$5</f>
        <v>0</v>
      </c>
      <c r="M105" s="107">
        <f>G105*$M$5</f>
        <v>0</v>
      </c>
      <c r="N105" s="107">
        <f>SUM(G105:M105)*$N$5</f>
        <v>0</v>
      </c>
      <c r="O105" s="223"/>
    </row>
    <row r="106" ht="60" outlineLevel="1" spans="1:15">
      <c r="A106" s="237" t="s">
        <v>290</v>
      </c>
      <c r="B106" s="132"/>
      <c r="C106" s="239" t="s">
        <v>291</v>
      </c>
      <c r="D106" s="93" t="s">
        <v>292</v>
      </c>
      <c r="E106" s="132" t="s">
        <v>151</v>
      </c>
      <c r="F106" s="190"/>
      <c r="G106" s="191"/>
      <c r="H106" s="191"/>
      <c r="I106" s="191"/>
      <c r="J106" s="191"/>
      <c r="K106" s="107">
        <f>SUM(G106:J106)*$K$5</f>
        <v>0</v>
      </c>
      <c r="L106" s="107">
        <f>SUM(G106:J106)*$L$5</f>
        <v>0</v>
      </c>
      <c r="M106" s="107">
        <f>G106*$M$5</f>
        <v>0</v>
      </c>
      <c r="N106" s="107">
        <f>SUM(G106:M106)*$N$5</f>
        <v>0</v>
      </c>
      <c r="O106" s="223"/>
    </row>
    <row r="107" ht="60" outlineLevel="1" spans="1:15">
      <c r="A107" s="457" t="s">
        <v>293</v>
      </c>
      <c r="B107" s="132"/>
      <c r="C107" s="239" t="s">
        <v>294</v>
      </c>
      <c r="D107" s="93" t="s">
        <v>295</v>
      </c>
      <c r="E107" s="132" t="s">
        <v>151</v>
      </c>
      <c r="F107" s="190"/>
      <c r="G107" s="191"/>
      <c r="H107" s="191"/>
      <c r="I107" s="191"/>
      <c r="J107" s="191"/>
      <c r="K107" s="107">
        <f>SUM(G107:J107)*$K$5</f>
        <v>0</v>
      </c>
      <c r="L107" s="107">
        <f>SUM(G107:J107)*$L$5</f>
        <v>0</v>
      </c>
      <c r="M107" s="107">
        <f>G107*$M$5</f>
        <v>0</v>
      </c>
      <c r="N107" s="107">
        <f>SUM(G107:M107)*$N$5</f>
        <v>0</v>
      </c>
      <c r="O107" s="223"/>
    </row>
    <row r="108" ht="48" outlineLevel="1" spans="1:15">
      <c r="A108" s="457" t="s">
        <v>296</v>
      </c>
      <c r="B108" s="240"/>
      <c r="C108" s="239" t="s">
        <v>297</v>
      </c>
      <c r="D108" s="93" t="s">
        <v>298</v>
      </c>
      <c r="E108" s="240" t="s">
        <v>151</v>
      </c>
      <c r="F108" s="190"/>
      <c r="G108" s="191"/>
      <c r="H108" s="191"/>
      <c r="I108" s="191"/>
      <c r="J108" s="191"/>
      <c r="K108" s="107">
        <f>SUM(G108:J108)*$K$5</f>
        <v>0</v>
      </c>
      <c r="L108" s="107">
        <f>SUM(G108:J108)*$L$5</f>
        <v>0</v>
      </c>
      <c r="M108" s="107">
        <f>G108*$M$5</f>
        <v>0</v>
      </c>
      <c r="N108" s="107">
        <f>SUM(G108:M108)*$N$5</f>
        <v>0</v>
      </c>
      <c r="O108" s="223"/>
    </row>
    <row r="109" ht="108" outlineLevel="1" spans="1:15">
      <c r="A109" s="457" t="s">
        <v>299</v>
      </c>
      <c r="B109" s="132"/>
      <c r="C109" s="93" t="s">
        <v>300</v>
      </c>
      <c r="D109" s="93" t="s">
        <v>301</v>
      </c>
      <c r="E109" s="132" t="s">
        <v>302</v>
      </c>
      <c r="F109" s="190"/>
      <c r="G109" s="191"/>
      <c r="H109" s="191"/>
      <c r="I109" s="191"/>
      <c r="J109" s="191"/>
      <c r="K109" s="107">
        <f>SUM(G109:J109)*$K$5</f>
        <v>0</v>
      </c>
      <c r="L109" s="107">
        <f>SUM(G109:J109)*$L$5</f>
        <v>0</v>
      </c>
      <c r="M109" s="107">
        <f>G109*$M$5</f>
        <v>0</v>
      </c>
      <c r="N109" s="107">
        <f>SUM(G109:M109)*$N$5</f>
        <v>0</v>
      </c>
      <c r="O109" s="223"/>
    </row>
    <row r="110" ht="14.25" outlineLevel="1" spans="1:15">
      <c r="A110" s="233" t="s">
        <v>303</v>
      </c>
      <c r="B110" s="233"/>
      <c r="C110" s="234" t="s">
        <v>304</v>
      </c>
      <c r="D110" s="234"/>
      <c r="E110" s="234"/>
      <c r="F110" s="235"/>
      <c r="G110" s="236"/>
      <c r="H110" s="236"/>
      <c r="I110" s="236"/>
      <c r="J110" s="236"/>
      <c r="K110" s="234"/>
      <c r="L110" s="234"/>
      <c r="M110" s="234"/>
      <c r="N110" s="234"/>
      <c r="O110" s="234"/>
    </row>
    <row r="111" outlineLevel="1" spans="1:15">
      <c r="A111" s="241"/>
      <c r="B111" s="201"/>
      <c r="C111" s="228" t="s">
        <v>43</v>
      </c>
      <c r="D111" s="228"/>
      <c r="E111" s="228"/>
      <c r="F111" s="229"/>
      <c r="G111" s="204"/>
      <c r="H111" s="204"/>
      <c r="I111" s="204"/>
      <c r="J111" s="204"/>
      <c r="K111" s="228"/>
      <c r="L111" s="228"/>
      <c r="M111" s="228"/>
      <c r="N111" s="228"/>
      <c r="O111" s="228"/>
    </row>
    <row r="112" ht="48" spans="1:15">
      <c r="A112" s="237" t="s">
        <v>305</v>
      </c>
      <c r="B112" s="132"/>
      <c r="C112" s="93" t="s">
        <v>156</v>
      </c>
      <c r="D112" s="93" t="s">
        <v>157</v>
      </c>
      <c r="E112" s="132" t="s">
        <v>151</v>
      </c>
      <c r="F112" s="190"/>
      <c r="G112" s="191"/>
      <c r="H112" s="191"/>
      <c r="I112" s="191"/>
      <c r="J112" s="191"/>
      <c r="K112" s="107">
        <f>SUM(G112:J112)*$K$5</f>
        <v>0</v>
      </c>
      <c r="L112" s="107">
        <f>SUM(G112:J112)*$L$5</f>
        <v>0</v>
      </c>
      <c r="M112" s="107">
        <f>G112*$M$5</f>
        <v>0</v>
      </c>
      <c r="N112" s="107">
        <f>SUM(G112:M112)*$N$5</f>
        <v>0</v>
      </c>
      <c r="O112" s="223"/>
    </row>
    <row r="113" outlineLevel="1" spans="1:15">
      <c r="A113" s="238"/>
      <c r="B113" s="197"/>
      <c r="C113" s="230" t="s">
        <v>162</v>
      </c>
      <c r="D113" s="230"/>
      <c r="E113" s="197"/>
      <c r="F113" s="242"/>
      <c r="G113" s="200"/>
      <c r="H113" s="200"/>
      <c r="I113" s="200"/>
      <c r="J113" s="200"/>
      <c r="K113" s="197"/>
      <c r="L113" s="197"/>
      <c r="M113" s="197"/>
      <c r="N113" s="197"/>
      <c r="O113" s="197"/>
    </row>
    <row r="114" ht="48" outlineLevel="1" spans="1:15">
      <c r="A114" s="237" t="s">
        <v>306</v>
      </c>
      <c r="B114" s="132"/>
      <c r="C114" s="93" t="s">
        <v>307</v>
      </c>
      <c r="D114" s="93" t="s">
        <v>308</v>
      </c>
      <c r="E114" s="132" t="s">
        <v>151</v>
      </c>
      <c r="F114" s="190"/>
      <c r="G114" s="191"/>
      <c r="H114" s="191"/>
      <c r="I114" s="191"/>
      <c r="J114" s="191"/>
      <c r="K114" s="107">
        <f>SUM(G114:J114)*$K$5</f>
        <v>0</v>
      </c>
      <c r="L114" s="107">
        <f>SUM(G114:J114)*$L$5</f>
        <v>0</v>
      </c>
      <c r="M114" s="107">
        <f>G114*$M$5</f>
        <v>0</v>
      </c>
      <c r="N114" s="107">
        <f>SUM(G114:M114)*$N$5</f>
        <v>0</v>
      </c>
      <c r="O114" s="223"/>
    </row>
    <row r="115" ht="132" outlineLevel="1" spans="1:15">
      <c r="A115" s="457" t="s">
        <v>309</v>
      </c>
      <c r="B115" s="132"/>
      <c r="C115" s="93" t="s">
        <v>310</v>
      </c>
      <c r="D115" s="93" t="s">
        <v>311</v>
      </c>
      <c r="E115" s="240" t="s">
        <v>151</v>
      </c>
      <c r="F115" s="190"/>
      <c r="G115" s="191"/>
      <c r="H115" s="191"/>
      <c r="I115" s="191"/>
      <c r="J115" s="191"/>
      <c r="K115" s="107">
        <f>SUM(G115:J115)*$K$5</f>
        <v>0</v>
      </c>
      <c r="L115" s="107">
        <f>SUM(G115:J115)*$L$5</f>
        <v>0</v>
      </c>
      <c r="M115" s="107">
        <f>G115*$M$5</f>
        <v>0</v>
      </c>
      <c r="N115" s="107">
        <f>SUM(G115:M115)*$N$5</f>
        <v>0</v>
      </c>
      <c r="O115" s="223"/>
    </row>
    <row r="116" ht="120" outlineLevel="1" spans="1:15">
      <c r="A116" s="237" t="s">
        <v>312</v>
      </c>
      <c r="B116" s="132"/>
      <c r="C116" s="93" t="s">
        <v>313</v>
      </c>
      <c r="D116" s="93" t="s">
        <v>314</v>
      </c>
      <c r="E116" s="132" t="s">
        <v>302</v>
      </c>
      <c r="F116" s="190"/>
      <c r="G116" s="191"/>
      <c r="H116" s="191"/>
      <c r="I116" s="191"/>
      <c r="J116" s="191"/>
      <c r="K116" s="107">
        <f>SUM(G116:J116)*$K$5</f>
        <v>0</v>
      </c>
      <c r="L116" s="107">
        <f>SUM(G116:J116)*$L$5</f>
        <v>0</v>
      </c>
      <c r="M116" s="107">
        <f>G116*$M$5</f>
        <v>0</v>
      </c>
      <c r="N116" s="107">
        <f>SUM(G116:M116)*$N$5</f>
        <v>0</v>
      </c>
      <c r="O116" s="223"/>
    </row>
    <row r="117" ht="132" outlineLevel="1" spans="1:15">
      <c r="A117" s="237" t="s">
        <v>315</v>
      </c>
      <c r="B117" s="132"/>
      <c r="C117" s="93" t="s">
        <v>316</v>
      </c>
      <c r="D117" s="93" t="s">
        <v>311</v>
      </c>
      <c r="E117" s="132" t="s">
        <v>151</v>
      </c>
      <c r="F117" s="190"/>
      <c r="G117" s="191"/>
      <c r="H117" s="191"/>
      <c r="I117" s="191"/>
      <c r="J117" s="191"/>
      <c r="K117" s="107">
        <f>SUM(G117:J117)*$K$5</f>
        <v>0</v>
      </c>
      <c r="L117" s="107">
        <f>SUM(G117:J117)*$L$5</f>
        <v>0</v>
      </c>
      <c r="M117" s="107">
        <f>G117*$M$5</f>
        <v>0</v>
      </c>
      <c r="N117" s="107">
        <f>SUM(G117:M117)*$N$5</f>
        <v>0</v>
      </c>
      <c r="O117" s="223"/>
    </row>
    <row r="118" ht="132.75" outlineLevel="1" spans="1:15">
      <c r="A118" s="243" t="s">
        <v>317</v>
      </c>
      <c r="B118" s="134"/>
      <c r="C118" s="97" t="s">
        <v>318</v>
      </c>
      <c r="D118" s="93" t="s">
        <v>319</v>
      </c>
      <c r="E118" s="134" t="s">
        <v>151</v>
      </c>
      <c r="F118" s="190"/>
      <c r="G118" s="191"/>
      <c r="H118" s="191"/>
      <c r="I118" s="191"/>
      <c r="J118" s="191"/>
      <c r="K118" s="107">
        <f t="shared" ref="K118:K181" si="0">SUM(G118:J118)*$K$5</f>
        <v>0</v>
      </c>
      <c r="L118" s="107">
        <f t="shared" ref="L118:L181" si="1">SUM(G118:J118)*$L$5</f>
        <v>0</v>
      </c>
      <c r="M118" s="107">
        <f t="shared" ref="M118:M181" si="2">G118*$M$5</f>
        <v>0</v>
      </c>
      <c r="N118" s="107">
        <f t="shared" ref="N118:N181" si="3">SUM(G118:M118)*$N$5</f>
        <v>0</v>
      </c>
      <c r="O118" s="223"/>
    </row>
    <row r="119" ht="120" outlineLevel="1" spans="1:15">
      <c r="A119" s="237" t="s">
        <v>320</v>
      </c>
      <c r="B119" s="132"/>
      <c r="C119" s="93" t="s">
        <v>321</v>
      </c>
      <c r="D119" s="93" t="s">
        <v>322</v>
      </c>
      <c r="E119" s="132" t="s">
        <v>302</v>
      </c>
      <c r="F119" s="190"/>
      <c r="G119" s="191"/>
      <c r="H119" s="191"/>
      <c r="I119" s="191"/>
      <c r="J119" s="191"/>
      <c r="K119" s="107">
        <f t="shared" si="0"/>
        <v>0</v>
      </c>
      <c r="L119" s="107">
        <f t="shared" si="1"/>
        <v>0</v>
      </c>
      <c r="M119" s="107">
        <f t="shared" si="2"/>
        <v>0</v>
      </c>
      <c r="N119" s="107">
        <f t="shared" si="3"/>
        <v>0</v>
      </c>
      <c r="O119" s="223"/>
    </row>
    <row r="120" ht="108" outlineLevel="1" spans="1:15">
      <c r="A120" s="237" t="s">
        <v>323</v>
      </c>
      <c r="B120" s="132"/>
      <c r="C120" s="93" t="s">
        <v>324</v>
      </c>
      <c r="D120" s="93" t="s">
        <v>325</v>
      </c>
      <c r="E120" s="132" t="s">
        <v>302</v>
      </c>
      <c r="F120" s="190"/>
      <c r="G120" s="191"/>
      <c r="H120" s="191"/>
      <c r="I120" s="191"/>
      <c r="J120" s="191"/>
      <c r="K120" s="107">
        <f t="shared" si="0"/>
        <v>0</v>
      </c>
      <c r="L120" s="107">
        <f t="shared" si="1"/>
        <v>0</v>
      </c>
      <c r="M120" s="107">
        <f t="shared" si="2"/>
        <v>0</v>
      </c>
      <c r="N120" s="107">
        <f t="shared" si="3"/>
        <v>0</v>
      </c>
      <c r="O120" s="223"/>
    </row>
    <row r="121" ht="120" outlineLevel="1" spans="1:15">
      <c r="A121" s="237" t="s">
        <v>326</v>
      </c>
      <c r="B121" s="132"/>
      <c r="C121" s="93" t="s">
        <v>327</v>
      </c>
      <c r="D121" s="93" t="s">
        <v>328</v>
      </c>
      <c r="E121" s="132" t="s">
        <v>302</v>
      </c>
      <c r="F121" s="190"/>
      <c r="G121" s="191"/>
      <c r="H121" s="191"/>
      <c r="I121" s="191"/>
      <c r="J121" s="191"/>
      <c r="K121" s="107">
        <f t="shared" si="0"/>
        <v>0</v>
      </c>
      <c r="L121" s="107">
        <f t="shared" si="1"/>
        <v>0</v>
      </c>
      <c r="M121" s="107">
        <f t="shared" si="2"/>
        <v>0</v>
      </c>
      <c r="N121" s="107">
        <f t="shared" si="3"/>
        <v>0</v>
      </c>
      <c r="O121" s="223"/>
    </row>
    <row r="122" ht="84.75" outlineLevel="1" spans="1:15">
      <c r="A122" s="243" t="s">
        <v>329</v>
      </c>
      <c r="B122" s="134"/>
      <c r="C122" s="97" t="s">
        <v>330</v>
      </c>
      <c r="D122" s="97" t="s">
        <v>331</v>
      </c>
      <c r="E122" s="134" t="s">
        <v>302</v>
      </c>
      <c r="F122" s="190"/>
      <c r="G122" s="191"/>
      <c r="H122" s="191"/>
      <c r="I122" s="191"/>
      <c r="J122" s="191"/>
      <c r="K122" s="107">
        <f t="shared" si="0"/>
        <v>0</v>
      </c>
      <c r="L122" s="107">
        <f t="shared" si="1"/>
        <v>0</v>
      </c>
      <c r="M122" s="107">
        <f t="shared" si="2"/>
        <v>0</v>
      </c>
      <c r="N122" s="107">
        <f t="shared" si="3"/>
        <v>0</v>
      </c>
      <c r="O122" s="223"/>
    </row>
    <row r="123" ht="96" outlineLevel="1" spans="1:15">
      <c r="A123" s="237" t="s">
        <v>332</v>
      </c>
      <c r="B123" s="132"/>
      <c r="C123" s="93" t="s">
        <v>333</v>
      </c>
      <c r="D123" s="93" t="s">
        <v>334</v>
      </c>
      <c r="E123" s="132" t="s">
        <v>302</v>
      </c>
      <c r="F123" s="190"/>
      <c r="G123" s="191"/>
      <c r="H123" s="191"/>
      <c r="I123" s="191"/>
      <c r="J123" s="191"/>
      <c r="K123" s="107">
        <f t="shared" si="0"/>
        <v>0</v>
      </c>
      <c r="L123" s="107">
        <f t="shared" si="1"/>
        <v>0</v>
      </c>
      <c r="M123" s="107">
        <f t="shared" si="2"/>
        <v>0</v>
      </c>
      <c r="N123" s="107">
        <f t="shared" si="3"/>
        <v>0</v>
      </c>
      <c r="O123" s="223"/>
    </row>
    <row r="124" ht="96" outlineLevel="1" spans="1:15">
      <c r="A124" s="237" t="s">
        <v>335</v>
      </c>
      <c r="B124" s="132"/>
      <c r="C124" s="93" t="s">
        <v>336</v>
      </c>
      <c r="D124" s="93" t="s">
        <v>337</v>
      </c>
      <c r="E124" s="132" t="s">
        <v>302</v>
      </c>
      <c r="F124" s="190"/>
      <c r="G124" s="191"/>
      <c r="H124" s="191"/>
      <c r="I124" s="191"/>
      <c r="J124" s="191"/>
      <c r="K124" s="107">
        <f t="shared" si="0"/>
        <v>0</v>
      </c>
      <c r="L124" s="107">
        <f t="shared" si="1"/>
        <v>0</v>
      </c>
      <c r="M124" s="107">
        <f t="shared" si="2"/>
        <v>0</v>
      </c>
      <c r="N124" s="107">
        <f t="shared" si="3"/>
        <v>0</v>
      </c>
      <c r="O124" s="223"/>
    </row>
    <row r="125" ht="84" outlineLevel="1" spans="1:15">
      <c r="A125" s="237" t="s">
        <v>338</v>
      </c>
      <c r="B125" s="132"/>
      <c r="C125" s="93" t="s">
        <v>339</v>
      </c>
      <c r="D125" s="93" t="s">
        <v>340</v>
      </c>
      <c r="E125" s="132" t="s">
        <v>151</v>
      </c>
      <c r="F125" s="190"/>
      <c r="G125" s="191"/>
      <c r="H125" s="191"/>
      <c r="I125" s="191"/>
      <c r="J125" s="191"/>
      <c r="K125" s="107">
        <f t="shared" si="0"/>
        <v>0</v>
      </c>
      <c r="L125" s="107">
        <f t="shared" si="1"/>
        <v>0</v>
      </c>
      <c r="M125" s="107">
        <f t="shared" si="2"/>
        <v>0</v>
      </c>
      <c r="N125" s="107">
        <f t="shared" si="3"/>
        <v>0</v>
      </c>
      <c r="O125" s="223"/>
    </row>
    <row r="126" ht="72.75" outlineLevel="1" spans="1:15">
      <c r="A126" s="243" t="s">
        <v>341</v>
      </c>
      <c r="B126" s="134"/>
      <c r="C126" s="97" t="s">
        <v>170</v>
      </c>
      <c r="D126" s="97" t="s">
        <v>171</v>
      </c>
      <c r="E126" s="134" t="s">
        <v>151</v>
      </c>
      <c r="F126" s="190"/>
      <c r="G126" s="191"/>
      <c r="H126" s="191"/>
      <c r="I126" s="191"/>
      <c r="J126" s="191"/>
      <c r="K126" s="107">
        <f t="shared" si="0"/>
        <v>0</v>
      </c>
      <c r="L126" s="107">
        <f t="shared" si="1"/>
        <v>0</v>
      </c>
      <c r="M126" s="107">
        <f t="shared" si="2"/>
        <v>0</v>
      </c>
      <c r="N126" s="107">
        <f t="shared" si="3"/>
        <v>0</v>
      </c>
      <c r="O126" s="223"/>
    </row>
    <row r="127" outlineLevel="1" spans="1:15">
      <c r="A127" s="244"/>
      <c r="B127" s="201"/>
      <c r="C127" s="228" t="s">
        <v>158</v>
      </c>
      <c r="D127" s="228"/>
      <c r="E127" s="201"/>
      <c r="F127" s="245"/>
      <c r="G127" s="204"/>
      <c r="H127" s="204"/>
      <c r="I127" s="204"/>
      <c r="J127" s="204"/>
      <c r="K127" s="201">
        <f t="shared" si="0"/>
        <v>0</v>
      </c>
      <c r="L127" s="201">
        <f t="shared" si="1"/>
        <v>0</v>
      </c>
      <c r="M127" s="201">
        <f t="shared" si="2"/>
        <v>0</v>
      </c>
      <c r="N127" s="201">
        <f t="shared" si="3"/>
        <v>0</v>
      </c>
      <c r="O127" s="201"/>
    </row>
    <row r="128" ht="216" outlineLevel="1" spans="1:15">
      <c r="A128" s="237" t="s">
        <v>342</v>
      </c>
      <c r="B128" s="132"/>
      <c r="C128" s="93" t="s">
        <v>240</v>
      </c>
      <c r="D128" s="93" t="s">
        <v>241</v>
      </c>
      <c r="E128" s="132" t="s">
        <v>151</v>
      </c>
      <c r="F128" s="190"/>
      <c r="G128" s="191"/>
      <c r="H128" s="191"/>
      <c r="I128" s="191"/>
      <c r="J128" s="191"/>
      <c r="K128" s="107">
        <f t="shared" si="0"/>
        <v>0</v>
      </c>
      <c r="L128" s="107">
        <f t="shared" si="1"/>
        <v>0</v>
      </c>
      <c r="M128" s="107">
        <f t="shared" si="2"/>
        <v>0</v>
      </c>
      <c r="N128" s="107">
        <f t="shared" si="3"/>
        <v>0</v>
      </c>
      <c r="O128" s="223"/>
    </row>
    <row r="129" ht="72" spans="1:15">
      <c r="A129" s="237" t="s">
        <v>343</v>
      </c>
      <c r="B129" s="132"/>
      <c r="C129" s="93" t="s">
        <v>160</v>
      </c>
      <c r="D129" s="93" t="s">
        <v>195</v>
      </c>
      <c r="E129" s="132" t="s">
        <v>151</v>
      </c>
      <c r="F129" s="190"/>
      <c r="G129" s="191"/>
      <c r="H129" s="191"/>
      <c r="I129" s="191"/>
      <c r="J129" s="191"/>
      <c r="K129" s="107">
        <f t="shared" si="0"/>
        <v>0</v>
      </c>
      <c r="L129" s="107">
        <f t="shared" si="1"/>
        <v>0</v>
      </c>
      <c r="M129" s="107">
        <f t="shared" si="2"/>
        <v>0</v>
      </c>
      <c r="N129" s="107">
        <f t="shared" si="3"/>
        <v>0</v>
      </c>
      <c r="O129" s="223"/>
    </row>
    <row r="130" outlineLevel="1" spans="1:15">
      <c r="A130" s="238"/>
      <c r="B130" s="197"/>
      <c r="C130" s="230" t="s">
        <v>172</v>
      </c>
      <c r="D130" s="230"/>
      <c r="E130" s="197"/>
      <c r="F130" s="242"/>
      <c r="G130" s="200"/>
      <c r="H130" s="200"/>
      <c r="I130" s="200"/>
      <c r="J130" s="200"/>
      <c r="K130" s="197"/>
      <c r="L130" s="197"/>
      <c r="M130" s="197"/>
      <c r="N130" s="197"/>
      <c r="O130" s="197"/>
    </row>
    <row r="131" ht="84" outlineLevel="1" spans="1:15">
      <c r="A131" s="237" t="s">
        <v>344</v>
      </c>
      <c r="B131" s="132"/>
      <c r="C131" s="93" t="s">
        <v>345</v>
      </c>
      <c r="D131" s="93" t="s">
        <v>346</v>
      </c>
      <c r="E131" s="132" t="s">
        <v>151</v>
      </c>
      <c r="F131" s="190"/>
      <c r="G131" s="191"/>
      <c r="H131" s="191"/>
      <c r="I131" s="191"/>
      <c r="J131" s="191"/>
      <c r="K131" s="107">
        <f t="shared" si="0"/>
        <v>0</v>
      </c>
      <c r="L131" s="107">
        <f t="shared" si="1"/>
        <v>0</v>
      </c>
      <c r="M131" s="107">
        <f t="shared" si="2"/>
        <v>0</v>
      </c>
      <c r="N131" s="107">
        <f t="shared" si="3"/>
        <v>0</v>
      </c>
      <c r="O131" s="223"/>
    </row>
    <row r="132" ht="96" outlineLevel="1" spans="1:15">
      <c r="A132" s="237" t="s">
        <v>347</v>
      </c>
      <c r="B132" s="132"/>
      <c r="C132" s="93" t="s">
        <v>203</v>
      </c>
      <c r="D132" s="93" t="s">
        <v>204</v>
      </c>
      <c r="E132" s="132" t="s">
        <v>151</v>
      </c>
      <c r="F132" s="190"/>
      <c r="G132" s="191"/>
      <c r="H132" s="191"/>
      <c r="I132" s="191"/>
      <c r="J132" s="191"/>
      <c r="K132" s="107">
        <f t="shared" si="0"/>
        <v>0</v>
      </c>
      <c r="L132" s="107">
        <f t="shared" si="1"/>
        <v>0</v>
      </c>
      <c r="M132" s="107">
        <f t="shared" si="2"/>
        <v>0</v>
      </c>
      <c r="N132" s="107">
        <f t="shared" si="3"/>
        <v>0</v>
      </c>
      <c r="O132" s="223"/>
    </row>
    <row r="133" ht="48" spans="1:15">
      <c r="A133" s="237" t="s">
        <v>348</v>
      </c>
      <c r="B133" s="132"/>
      <c r="C133" s="93" t="s">
        <v>349</v>
      </c>
      <c r="D133" s="93" t="s">
        <v>350</v>
      </c>
      <c r="E133" s="132" t="s">
        <v>151</v>
      </c>
      <c r="F133" s="190"/>
      <c r="G133" s="191"/>
      <c r="H133" s="191"/>
      <c r="I133" s="191"/>
      <c r="J133" s="191"/>
      <c r="K133" s="107">
        <f t="shared" si="0"/>
        <v>0</v>
      </c>
      <c r="L133" s="107">
        <f t="shared" si="1"/>
        <v>0</v>
      </c>
      <c r="M133" s="107">
        <f t="shared" si="2"/>
        <v>0</v>
      </c>
      <c r="N133" s="107">
        <f t="shared" si="3"/>
        <v>0</v>
      </c>
      <c r="O133" s="223"/>
    </row>
    <row r="134" ht="36" outlineLevel="1" spans="1:15">
      <c r="A134" s="237" t="s">
        <v>351</v>
      </c>
      <c r="B134" s="132"/>
      <c r="C134" s="93" t="s">
        <v>199</v>
      </c>
      <c r="D134" s="93" t="s">
        <v>352</v>
      </c>
      <c r="E134" s="132" t="s">
        <v>353</v>
      </c>
      <c r="F134" s="190"/>
      <c r="G134" s="191"/>
      <c r="H134" s="191"/>
      <c r="I134" s="191"/>
      <c r="J134" s="191"/>
      <c r="K134" s="107">
        <f t="shared" si="0"/>
        <v>0</v>
      </c>
      <c r="L134" s="107">
        <f t="shared" si="1"/>
        <v>0</v>
      </c>
      <c r="M134" s="107">
        <f t="shared" si="2"/>
        <v>0</v>
      </c>
      <c r="N134" s="107">
        <f t="shared" si="3"/>
        <v>0</v>
      </c>
      <c r="O134" s="223"/>
    </row>
    <row r="135" outlineLevel="1" spans="1:15">
      <c r="A135" s="89" t="s">
        <v>354</v>
      </c>
      <c r="B135" s="90"/>
      <c r="C135" s="91" t="s">
        <v>355</v>
      </c>
      <c r="D135" s="91"/>
      <c r="E135" s="91"/>
      <c r="F135" s="246"/>
      <c r="G135" s="92"/>
      <c r="H135" s="92"/>
      <c r="I135" s="92"/>
      <c r="J135" s="92"/>
      <c r="K135" s="91">
        <f t="shared" si="0"/>
        <v>0</v>
      </c>
      <c r="L135" s="91">
        <f t="shared" si="1"/>
        <v>0</v>
      </c>
      <c r="M135" s="91">
        <f t="shared" si="2"/>
        <v>0</v>
      </c>
      <c r="N135" s="91">
        <f t="shared" si="3"/>
        <v>0</v>
      </c>
      <c r="O135" s="91"/>
    </row>
    <row r="136" outlineLevel="1" spans="1:15">
      <c r="A136" s="226"/>
      <c r="B136" s="201"/>
      <c r="C136" s="228" t="s">
        <v>43</v>
      </c>
      <c r="D136" s="228"/>
      <c r="E136" s="228"/>
      <c r="F136" s="229"/>
      <c r="G136" s="204"/>
      <c r="H136" s="204"/>
      <c r="I136" s="204"/>
      <c r="J136" s="204"/>
      <c r="K136" s="228"/>
      <c r="L136" s="228"/>
      <c r="M136" s="228"/>
      <c r="N136" s="228"/>
      <c r="O136" s="228"/>
    </row>
    <row r="137" ht="48.75" outlineLevel="1" spans="1:15">
      <c r="A137" s="243" t="s">
        <v>356</v>
      </c>
      <c r="B137" s="134"/>
      <c r="C137" s="97" t="s">
        <v>156</v>
      </c>
      <c r="D137" s="97" t="s">
        <v>157</v>
      </c>
      <c r="E137" s="134" t="s">
        <v>151</v>
      </c>
      <c r="F137" s="190"/>
      <c r="G137" s="191"/>
      <c r="H137" s="191"/>
      <c r="I137" s="191"/>
      <c r="J137" s="191"/>
      <c r="K137" s="107">
        <f t="shared" si="0"/>
        <v>0</v>
      </c>
      <c r="L137" s="107">
        <f t="shared" si="1"/>
        <v>0</v>
      </c>
      <c r="M137" s="107">
        <f t="shared" si="2"/>
        <v>0</v>
      </c>
      <c r="N137" s="107">
        <f t="shared" si="3"/>
        <v>0</v>
      </c>
      <c r="O137" s="223"/>
    </row>
    <row r="138" outlineLevel="1" spans="1:15">
      <c r="A138" s="244"/>
      <c r="B138" s="201"/>
      <c r="C138" s="228" t="s">
        <v>158</v>
      </c>
      <c r="D138" s="228"/>
      <c r="E138" s="201"/>
      <c r="F138" s="245"/>
      <c r="G138" s="204"/>
      <c r="H138" s="204"/>
      <c r="I138" s="204"/>
      <c r="J138" s="204"/>
      <c r="K138" s="201">
        <f t="shared" si="0"/>
        <v>0</v>
      </c>
      <c r="L138" s="201">
        <f t="shared" si="1"/>
        <v>0</v>
      </c>
      <c r="M138" s="201">
        <f t="shared" si="2"/>
        <v>0</v>
      </c>
      <c r="N138" s="201">
        <f t="shared" si="3"/>
        <v>0</v>
      </c>
      <c r="O138" s="201"/>
    </row>
    <row r="139" ht="72" outlineLevel="1" spans="1:15">
      <c r="A139" s="237" t="s">
        <v>357</v>
      </c>
      <c r="B139" s="132"/>
      <c r="C139" s="93" t="s">
        <v>192</v>
      </c>
      <c r="D139" s="93" t="s">
        <v>358</v>
      </c>
      <c r="E139" s="132" t="s">
        <v>151</v>
      </c>
      <c r="F139" s="190"/>
      <c r="G139" s="191"/>
      <c r="H139" s="191"/>
      <c r="I139" s="191"/>
      <c r="J139" s="191"/>
      <c r="K139" s="107">
        <f t="shared" si="0"/>
        <v>0</v>
      </c>
      <c r="L139" s="107">
        <f t="shared" si="1"/>
        <v>0</v>
      </c>
      <c r="M139" s="107">
        <f t="shared" si="2"/>
        <v>0</v>
      </c>
      <c r="N139" s="107">
        <f t="shared" si="3"/>
        <v>0</v>
      </c>
      <c r="O139" s="223"/>
    </row>
    <row r="140" outlineLevel="1" spans="1:15">
      <c r="A140" s="238"/>
      <c r="B140" s="197"/>
      <c r="C140" s="230" t="s">
        <v>162</v>
      </c>
      <c r="D140" s="230"/>
      <c r="E140" s="197"/>
      <c r="F140" s="242"/>
      <c r="G140" s="200"/>
      <c r="H140" s="200"/>
      <c r="I140" s="200"/>
      <c r="J140" s="200"/>
      <c r="K140" s="197"/>
      <c r="L140" s="197"/>
      <c r="M140" s="197"/>
      <c r="N140" s="197"/>
      <c r="O140" s="197"/>
    </row>
    <row r="141" ht="72" outlineLevel="1" spans="1:15">
      <c r="A141" s="237" t="s">
        <v>359</v>
      </c>
      <c r="B141" s="132"/>
      <c r="C141" s="93" t="s">
        <v>360</v>
      </c>
      <c r="D141" s="93" t="s">
        <v>361</v>
      </c>
      <c r="E141" s="132" t="s">
        <v>151</v>
      </c>
      <c r="F141" s="190"/>
      <c r="G141" s="191"/>
      <c r="H141" s="191"/>
      <c r="I141" s="191"/>
      <c r="J141" s="191"/>
      <c r="K141" s="107">
        <f t="shared" si="0"/>
        <v>0</v>
      </c>
      <c r="L141" s="107">
        <f t="shared" si="1"/>
        <v>0</v>
      </c>
      <c r="M141" s="107">
        <f t="shared" si="2"/>
        <v>0</v>
      </c>
      <c r="N141" s="107">
        <f t="shared" si="3"/>
        <v>0</v>
      </c>
      <c r="O141" s="223"/>
    </row>
    <row r="142" ht="72" outlineLevel="1" spans="1:15">
      <c r="A142" s="237" t="s">
        <v>362</v>
      </c>
      <c r="B142" s="132"/>
      <c r="C142" s="93" t="s">
        <v>170</v>
      </c>
      <c r="D142" s="93" t="s">
        <v>171</v>
      </c>
      <c r="E142" s="132" t="s">
        <v>151</v>
      </c>
      <c r="F142" s="190"/>
      <c r="G142" s="191"/>
      <c r="H142" s="191"/>
      <c r="I142" s="191"/>
      <c r="J142" s="191"/>
      <c r="K142" s="107">
        <f t="shared" si="0"/>
        <v>0</v>
      </c>
      <c r="L142" s="107">
        <f t="shared" si="1"/>
        <v>0</v>
      </c>
      <c r="M142" s="107">
        <f t="shared" si="2"/>
        <v>0</v>
      </c>
      <c r="N142" s="107">
        <f t="shared" si="3"/>
        <v>0</v>
      </c>
      <c r="O142" s="223"/>
    </row>
    <row r="143" ht="72" outlineLevel="1" spans="1:15">
      <c r="A143" s="237" t="s">
        <v>363</v>
      </c>
      <c r="B143" s="132"/>
      <c r="C143" s="93" t="s">
        <v>339</v>
      </c>
      <c r="D143" s="93" t="s">
        <v>364</v>
      </c>
      <c r="E143" s="132" t="s">
        <v>151</v>
      </c>
      <c r="F143" s="190"/>
      <c r="G143" s="191"/>
      <c r="H143" s="191"/>
      <c r="I143" s="191"/>
      <c r="J143" s="191"/>
      <c r="K143" s="107">
        <f t="shared" si="0"/>
        <v>0</v>
      </c>
      <c r="L143" s="107">
        <f t="shared" si="1"/>
        <v>0</v>
      </c>
      <c r="M143" s="107">
        <f t="shared" si="2"/>
        <v>0</v>
      </c>
      <c r="N143" s="107">
        <f t="shared" si="3"/>
        <v>0</v>
      </c>
      <c r="O143" s="223"/>
    </row>
    <row r="144" ht="60" spans="1:15">
      <c r="A144" s="237" t="s">
        <v>365</v>
      </c>
      <c r="B144" s="132"/>
      <c r="C144" s="93" t="s">
        <v>366</v>
      </c>
      <c r="D144" s="93" t="s">
        <v>367</v>
      </c>
      <c r="E144" s="132" t="s">
        <v>151</v>
      </c>
      <c r="F144" s="190"/>
      <c r="G144" s="191"/>
      <c r="H144" s="191"/>
      <c r="I144" s="191"/>
      <c r="J144" s="191"/>
      <c r="K144" s="107">
        <f t="shared" si="0"/>
        <v>0</v>
      </c>
      <c r="L144" s="107">
        <f t="shared" si="1"/>
        <v>0</v>
      </c>
      <c r="M144" s="107">
        <f t="shared" si="2"/>
        <v>0</v>
      </c>
      <c r="N144" s="107">
        <f t="shared" si="3"/>
        <v>0</v>
      </c>
      <c r="O144" s="223"/>
    </row>
    <row r="145" outlineLevel="1" spans="1:15">
      <c r="A145" s="238"/>
      <c r="B145" s="197"/>
      <c r="C145" s="230" t="s">
        <v>172</v>
      </c>
      <c r="D145" s="230"/>
      <c r="E145" s="197"/>
      <c r="F145" s="242"/>
      <c r="G145" s="200"/>
      <c r="H145" s="200"/>
      <c r="I145" s="200"/>
      <c r="J145" s="200"/>
      <c r="K145" s="197"/>
      <c r="L145" s="197"/>
      <c r="M145" s="197"/>
      <c r="N145" s="197"/>
      <c r="O145" s="197"/>
    </row>
    <row r="146" ht="120" outlineLevel="1" spans="1:15">
      <c r="A146" s="237" t="s">
        <v>368</v>
      </c>
      <c r="B146" s="132"/>
      <c r="C146" s="93" t="s">
        <v>174</v>
      </c>
      <c r="D146" s="93" t="s">
        <v>175</v>
      </c>
      <c r="E146" s="132" t="s">
        <v>151</v>
      </c>
      <c r="F146" s="190"/>
      <c r="G146" s="191"/>
      <c r="H146" s="191"/>
      <c r="I146" s="191"/>
      <c r="J146" s="191"/>
      <c r="K146" s="107">
        <f t="shared" si="0"/>
        <v>0</v>
      </c>
      <c r="L146" s="107">
        <f t="shared" si="1"/>
        <v>0</v>
      </c>
      <c r="M146" s="107">
        <f t="shared" si="2"/>
        <v>0</v>
      </c>
      <c r="N146" s="107">
        <f t="shared" si="3"/>
        <v>0</v>
      </c>
      <c r="O146" s="223"/>
    </row>
    <row r="147" ht="84" outlineLevel="1" spans="1:15">
      <c r="A147" s="237" t="s">
        <v>369</v>
      </c>
      <c r="B147" s="132"/>
      <c r="C147" s="93" t="s">
        <v>345</v>
      </c>
      <c r="D147" s="93" t="s">
        <v>346</v>
      </c>
      <c r="E147" s="132" t="s">
        <v>151</v>
      </c>
      <c r="F147" s="190"/>
      <c r="G147" s="191"/>
      <c r="H147" s="191"/>
      <c r="I147" s="191"/>
      <c r="J147" s="191"/>
      <c r="K147" s="107">
        <f t="shared" si="0"/>
        <v>0</v>
      </c>
      <c r="L147" s="107">
        <f t="shared" si="1"/>
        <v>0</v>
      </c>
      <c r="M147" s="107">
        <f t="shared" si="2"/>
        <v>0</v>
      </c>
      <c r="N147" s="107">
        <f t="shared" si="3"/>
        <v>0</v>
      </c>
      <c r="O147" s="223"/>
    </row>
    <row r="148" ht="24" outlineLevel="1" spans="1:15">
      <c r="A148" s="90" t="s">
        <v>370</v>
      </c>
      <c r="B148" s="90"/>
      <c r="C148" s="91" t="s">
        <v>371</v>
      </c>
      <c r="D148" s="91"/>
      <c r="E148" s="91"/>
      <c r="F148" s="246"/>
      <c r="G148" s="92"/>
      <c r="H148" s="92"/>
      <c r="I148" s="92"/>
      <c r="J148" s="92"/>
      <c r="K148" s="91"/>
      <c r="L148" s="91"/>
      <c r="M148" s="91"/>
      <c r="N148" s="91"/>
      <c r="O148" s="91"/>
    </row>
    <row r="149" outlineLevel="1" spans="1:15">
      <c r="A149" s="247"/>
      <c r="B149" s="197"/>
      <c r="C149" s="230" t="s">
        <v>43</v>
      </c>
      <c r="D149" s="230"/>
      <c r="E149" s="230"/>
      <c r="F149" s="231"/>
      <c r="G149" s="200"/>
      <c r="H149" s="200"/>
      <c r="I149" s="200"/>
      <c r="J149" s="200"/>
      <c r="K149" s="230"/>
      <c r="L149" s="230"/>
      <c r="M149" s="230"/>
      <c r="N149" s="230"/>
      <c r="O149" s="230"/>
    </row>
    <row r="150" ht="48" outlineLevel="1" spans="1:15">
      <c r="A150" s="237" t="s">
        <v>372</v>
      </c>
      <c r="B150" s="132"/>
      <c r="C150" s="93" t="s">
        <v>373</v>
      </c>
      <c r="D150" s="93" t="s">
        <v>374</v>
      </c>
      <c r="E150" s="132" t="s">
        <v>151</v>
      </c>
      <c r="F150" s="190"/>
      <c r="G150" s="191"/>
      <c r="H150" s="191"/>
      <c r="I150" s="191"/>
      <c r="J150" s="191"/>
      <c r="K150" s="107">
        <f t="shared" si="0"/>
        <v>0</v>
      </c>
      <c r="L150" s="107">
        <f t="shared" si="1"/>
        <v>0</v>
      </c>
      <c r="M150" s="107">
        <f t="shared" si="2"/>
        <v>0</v>
      </c>
      <c r="N150" s="107">
        <f t="shared" si="3"/>
        <v>0</v>
      </c>
      <c r="O150" s="223"/>
    </row>
    <row r="151" ht="48" outlineLevel="1" spans="1:15">
      <c r="A151" s="237" t="s">
        <v>375</v>
      </c>
      <c r="B151" s="132"/>
      <c r="C151" s="93" t="s">
        <v>156</v>
      </c>
      <c r="D151" s="93" t="s">
        <v>157</v>
      </c>
      <c r="E151" s="132" t="s">
        <v>151</v>
      </c>
      <c r="F151" s="190"/>
      <c r="G151" s="191"/>
      <c r="H151" s="191"/>
      <c r="I151" s="191"/>
      <c r="J151" s="191"/>
      <c r="K151" s="107">
        <f t="shared" si="0"/>
        <v>0</v>
      </c>
      <c r="L151" s="107">
        <f t="shared" si="1"/>
        <v>0</v>
      </c>
      <c r="M151" s="107">
        <f t="shared" si="2"/>
        <v>0</v>
      </c>
      <c r="N151" s="107">
        <f t="shared" si="3"/>
        <v>0</v>
      </c>
      <c r="O151" s="223"/>
    </row>
    <row r="152" outlineLevel="1" spans="1:15">
      <c r="A152" s="244"/>
      <c r="B152" s="201"/>
      <c r="C152" s="228" t="s">
        <v>162</v>
      </c>
      <c r="D152" s="228"/>
      <c r="E152" s="201"/>
      <c r="F152" s="245"/>
      <c r="G152" s="204"/>
      <c r="H152" s="204"/>
      <c r="I152" s="204"/>
      <c r="J152" s="204"/>
      <c r="K152" s="201"/>
      <c r="L152" s="201"/>
      <c r="M152" s="201"/>
      <c r="N152" s="201"/>
      <c r="O152" s="201"/>
    </row>
    <row r="153" ht="14.25" outlineLevel="1" spans="1:15">
      <c r="A153" s="243" t="s">
        <v>376</v>
      </c>
      <c r="B153" s="134"/>
      <c r="C153" s="97" t="s">
        <v>377</v>
      </c>
      <c r="D153" s="97" t="s">
        <v>378</v>
      </c>
      <c r="E153" s="134" t="s">
        <v>182</v>
      </c>
      <c r="F153" s="190"/>
      <c r="G153" s="191"/>
      <c r="H153" s="191"/>
      <c r="I153" s="191"/>
      <c r="J153" s="191"/>
      <c r="K153" s="107">
        <f t="shared" si="0"/>
        <v>0</v>
      </c>
      <c r="L153" s="107">
        <f t="shared" si="1"/>
        <v>0</v>
      </c>
      <c r="M153" s="107">
        <f t="shared" si="2"/>
        <v>0</v>
      </c>
      <c r="N153" s="107">
        <f t="shared" si="3"/>
        <v>0</v>
      </c>
      <c r="O153" s="223"/>
    </row>
    <row r="154" spans="1:15">
      <c r="A154" s="237" t="s">
        <v>379</v>
      </c>
      <c r="B154" s="132"/>
      <c r="C154" s="93" t="s">
        <v>380</v>
      </c>
      <c r="D154" s="93" t="s">
        <v>381</v>
      </c>
      <c r="E154" s="132" t="s">
        <v>151</v>
      </c>
      <c r="F154" s="190"/>
      <c r="G154" s="191"/>
      <c r="H154" s="191"/>
      <c r="I154" s="191"/>
      <c r="J154" s="191"/>
      <c r="K154" s="107">
        <f t="shared" si="0"/>
        <v>0</v>
      </c>
      <c r="L154" s="107">
        <f t="shared" si="1"/>
        <v>0</v>
      </c>
      <c r="M154" s="107">
        <f t="shared" si="2"/>
        <v>0</v>
      </c>
      <c r="N154" s="107">
        <f t="shared" si="3"/>
        <v>0</v>
      </c>
      <c r="O154" s="223"/>
    </row>
    <row r="155" ht="120" outlineLevel="1" spans="1:15">
      <c r="A155" s="237" t="s">
        <v>382</v>
      </c>
      <c r="B155" s="132"/>
      <c r="C155" s="93" t="s">
        <v>316</v>
      </c>
      <c r="D155" s="93" t="s">
        <v>383</v>
      </c>
      <c r="E155" s="132" t="s">
        <v>151</v>
      </c>
      <c r="F155" s="190"/>
      <c r="G155" s="191"/>
      <c r="H155" s="191"/>
      <c r="I155" s="191"/>
      <c r="J155" s="191"/>
      <c r="K155" s="107">
        <f t="shared" si="0"/>
        <v>0</v>
      </c>
      <c r="L155" s="107">
        <f t="shared" si="1"/>
        <v>0</v>
      </c>
      <c r="M155" s="107">
        <f t="shared" si="2"/>
        <v>0</v>
      </c>
      <c r="N155" s="107">
        <f t="shared" si="3"/>
        <v>0</v>
      </c>
      <c r="O155" s="223"/>
    </row>
    <row r="156" ht="72" outlineLevel="1" spans="1:15">
      <c r="A156" s="237" t="s">
        <v>384</v>
      </c>
      <c r="B156" s="132"/>
      <c r="C156" s="93" t="s">
        <v>339</v>
      </c>
      <c r="D156" s="93" t="s">
        <v>364</v>
      </c>
      <c r="E156" s="132" t="s">
        <v>151</v>
      </c>
      <c r="F156" s="190"/>
      <c r="G156" s="191"/>
      <c r="H156" s="191"/>
      <c r="I156" s="191"/>
      <c r="J156" s="191"/>
      <c r="K156" s="107">
        <f t="shared" si="0"/>
        <v>0</v>
      </c>
      <c r="L156" s="107">
        <f t="shared" si="1"/>
        <v>0</v>
      </c>
      <c r="M156" s="107">
        <f t="shared" si="2"/>
        <v>0</v>
      </c>
      <c r="N156" s="107">
        <f t="shared" si="3"/>
        <v>0</v>
      </c>
      <c r="O156" s="223"/>
    </row>
    <row r="157" spans="1:15">
      <c r="A157" s="238"/>
      <c r="B157" s="197"/>
      <c r="C157" s="230" t="s">
        <v>158</v>
      </c>
      <c r="D157" s="230"/>
      <c r="E157" s="197"/>
      <c r="F157" s="242"/>
      <c r="G157" s="200"/>
      <c r="H157" s="200"/>
      <c r="I157" s="200"/>
      <c r="J157" s="200"/>
      <c r="K157" s="197">
        <f t="shared" si="0"/>
        <v>0</v>
      </c>
      <c r="L157" s="197">
        <f t="shared" si="1"/>
        <v>0</v>
      </c>
      <c r="M157" s="197">
        <f t="shared" si="2"/>
        <v>0</v>
      </c>
      <c r="N157" s="197">
        <f t="shared" si="3"/>
        <v>0</v>
      </c>
      <c r="O157" s="197"/>
    </row>
    <row r="158" ht="216" outlineLevel="1" spans="1:15">
      <c r="A158" s="237" t="s">
        <v>385</v>
      </c>
      <c r="B158" s="132"/>
      <c r="C158" s="93" t="s">
        <v>240</v>
      </c>
      <c r="D158" s="93" t="s">
        <v>241</v>
      </c>
      <c r="E158" s="132" t="s">
        <v>151</v>
      </c>
      <c r="F158" s="190"/>
      <c r="G158" s="191"/>
      <c r="H158" s="191"/>
      <c r="I158" s="191"/>
      <c r="J158" s="191"/>
      <c r="K158" s="107">
        <f t="shared" si="0"/>
        <v>0</v>
      </c>
      <c r="L158" s="107">
        <f t="shared" si="1"/>
        <v>0</v>
      </c>
      <c r="M158" s="107">
        <f t="shared" si="2"/>
        <v>0</v>
      </c>
      <c r="N158" s="107">
        <f t="shared" si="3"/>
        <v>0</v>
      </c>
      <c r="O158" s="223"/>
    </row>
    <row r="159" ht="36.75" outlineLevel="1" spans="1:15">
      <c r="A159" s="243" t="s">
        <v>386</v>
      </c>
      <c r="B159" s="134"/>
      <c r="C159" s="97" t="s">
        <v>160</v>
      </c>
      <c r="D159" s="97" t="s">
        <v>387</v>
      </c>
      <c r="E159" s="134" t="s">
        <v>151</v>
      </c>
      <c r="F159" s="190"/>
      <c r="G159" s="191"/>
      <c r="H159" s="191"/>
      <c r="I159" s="191"/>
      <c r="J159" s="191"/>
      <c r="K159" s="107">
        <f t="shared" si="0"/>
        <v>0</v>
      </c>
      <c r="L159" s="107">
        <f t="shared" si="1"/>
        <v>0</v>
      </c>
      <c r="M159" s="107">
        <f t="shared" si="2"/>
        <v>0</v>
      </c>
      <c r="N159" s="107">
        <f t="shared" si="3"/>
        <v>0</v>
      </c>
      <c r="O159" s="223"/>
    </row>
    <row r="160" ht="72" outlineLevel="1" spans="1:15">
      <c r="A160" s="237" t="s">
        <v>388</v>
      </c>
      <c r="B160" s="132"/>
      <c r="C160" s="93" t="s">
        <v>192</v>
      </c>
      <c r="D160" s="93" t="s">
        <v>358</v>
      </c>
      <c r="E160" s="132" t="s">
        <v>151</v>
      </c>
      <c r="F160" s="190"/>
      <c r="G160" s="191"/>
      <c r="H160" s="191"/>
      <c r="I160" s="191"/>
      <c r="J160" s="191"/>
      <c r="K160" s="107">
        <f t="shared" si="0"/>
        <v>0</v>
      </c>
      <c r="L160" s="107">
        <f t="shared" si="1"/>
        <v>0</v>
      </c>
      <c r="M160" s="107">
        <f t="shared" si="2"/>
        <v>0</v>
      </c>
      <c r="N160" s="107">
        <f t="shared" si="3"/>
        <v>0</v>
      </c>
      <c r="O160" s="223"/>
    </row>
    <row r="161" outlineLevel="1" spans="1:15">
      <c r="A161" s="238"/>
      <c r="B161" s="197"/>
      <c r="C161" s="230" t="s">
        <v>172</v>
      </c>
      <c r="D161" s="230"/>
      <c r="E161" s="197"/>
      <c r="F161" s="242"/>
      <c r="G161" s="200"/>
      <c r="H161" s="200"/>
      <c r="I161" s="200"/>
      <c r="J161" s="200"/>
      <c r="K161" s="230"/>
      <c r="L161" s="230"/>
      <c r="M161" s="230"/>
      <c r="N161" s="230"/>
      <c r="O161" s="230"/>
    </row>
    <row r="162" ht="84" outlineLevel="1" spans="1:15">
      <c r="A162" s="237" t="s">
        <v>389</v>
      </c>
      <c r="B162" s="132"/>
      <c r="C162" s="93" t="s">
        <v>345</v>
      </c>
      <c r="D162" s="93" t="s">
        <v>346</v>
      </c>
      <c r="E162" s="132" t="s">
        <v>151</v>
      </c>
      <c r="F162" s="190"/>
      <c r="G162" s="191"/>
      <c r="H162" s="191"/>
      <c r="I162" s="191"/>
      <c r="J162" s="191"/>
      <c r="K162" s="107">
        <f t="shared" si="0"/>
        <v>0</v>
      </c>
      <c r="L162" s="107">
        <f t="shared" si="1"/>
        <v>0</v>
      </c>
      <c r="M162" s="107">
        <f t="shared" si="2"/>
        <v>0</v>
      </c>
      <c r="N162" s="107">
        <f t="shared" si="3"/>
        <v>0</v>
      </c>
      <c r="O162" s="223"/>
    </row>
    <row r="163" ht="24" outlineLevel="1" spans="1:15">
      <c r="A163" s="90" t="s">
        <v>390</v>
      </c>
      <c r="B163" s="90"/>
      <c r="C163" s="91" t="s">
        <v>391</v>
      </c>
      <c r="D163" s="91"/>
      <c r="E163" s="91"/>
      <c r="F163" s="246"/>
      <c r="G163" s="92"/>
      <c r="H163" s="92"/>
      <c r="I163" s="92"/>
      <c r="J163" s="92"/>
      <c r="K163" s="91">
        <f t="shared" si="0"/>
        <v>0</v>
      </c>
      <c r="L163" s="91">
        <f t="shared" si="1"/>
        <v>0</v>
      </c>
      <c r="M163" s="91">
        <f t="shared" si="2"/>
        <v>0</v>
      </c>
      <c r="N163" s="91">
        <f t="shared" si="3"/>
        <v>0</v>
      </c>
      <c r="O163" s="91"/>
    </row>
    <row r="164" outlineLevel="1" spans="1:15">
      <c r="A164" s="248"/>
      <c r="B164" s="249"/>
      <c r="C164" s="250" t="s">
        <v>139</v>
      </c>
      <c r="D164" s="250"/>
      <c r="E164" s="250"/>
      <c r="F164" s="251"/>
      <c r="G164" s="252"/>
      <c r="H164" s="252"/>
      <c r="I164" s="252"/>
      <c r="J164" s="252"/>
      <c r="K164" s="250"/>
      <c r="L164" s="250"/>
      <c r="M164" s="250"/>
      <c r="N164" s="250"/>
      <c r="O164" s="250"/>
    </row>
    <row r="165" ht="216" spans="1:15">
      <c r="A165" s="237" t="s">
        <v>392</v>
      </c>
      <c r="B165" s="132"/>
      <c r="C165" s="93" t="s">
        <v>141</v>
      </c>
      <c r="D165" s="93" t="s">
        <v>217</v>
      </c>
      <c r="E165" s="132" t="s">
        <v>143</v>
      </c>
      <c r="F165" s="190"/>
      <c r="G165" s="191"/>
      <c r="H165" s="191"/>
      <c r="I165" s="191"/>
      <c r="J165" s="191"/>
      <c r="K165" s="107">
        <f>SUM(G165:J165)*$K$5</f>
        <v>0</v>
      </c>
      <c r="L165" s="107">
        <f>SUM(G165:J165)*$L$5</f>
        <v>0</v>
      </c>
      <c r="M165" s="107">
        <f>G165*$M$5</f>
        <v>0</v>
      </c>
      <c r="N165" s="107">
        <f>SUM(G165:M165)*$N$5</f>
        <v>0</v>
      </c>
      <c r="O165" s="223"/>
    </row>
    <row r="166" outlineLevel="1" spans="1:15">
      <c r="A166" s="253"/>
      <c r="B166" s="249"/>
      <c r="C166" s="250" t="s">
        <v>43</v>
      </c>
      <c r="D166" s="250"/>
      <c r="E166" s="249"/>
      <c r="F166" s="254"/>
      <c r="G166" s="252"/>
      <c r="H166" s="252"/>
      <c r="I166" s="252"/>
      <c r="J166" s="252"/>
      <c r="K166" s="249"/>
      <c r="L166" s="249"/>
      <c r="M166" s="249"/>
      <c r="N166" s="249"/>
      <c r="O166" s="249"/>
    </row>
    <row r="167" ht="48" outlineLevel="1" spans="1:15">
      <c r="A167" s="237" t="s">
        <v>393</v>
      </c>
      <c r="B167" s="132"/>
      <c r="C167" s="93" t="s">
        <v>156</v>
      </c>
      <c r="D167" s="93" t="s">
        <v>157</v>
      </c>
      <c r="E167" s="132" t="s">
        <v>151</v>
      </c>
      <c r="F167" s="190"/>
      <c r="G167" s="191"/>
      <c r="H167" s="191"/>
      <c r="I167" s="191"/>
      <c r="J167" s="191"/>
      <c r="K167" s="107">
        <f>SUM(G167:J167)*$K$5</f>
        <v>0</v>
      </c>
      <c r="L167" s="107">
        <f>SUM(G167:J167)*$L$5</f>
        <v>0</v>
      </c>
      <c r="M167" s="107">
        <f>G167*$M$5</f>
        <v>0</v>
      </c>
      <c r="N167" s="107">
        <f>SUM(G167:M167)*$N$5</f>
        <v>0</v>
      </c>
      <c r="O167" s="223"/>
    </row>
    <row r="168" outlineLevel="1" spans="1:15">
      <c r="A168" s="253"/>
      <c r="B168" s="249"/>
      <c r="C168" s="250" t="s">
        <v>162</v>
      </c>
      <c r="D168" s="250"/>
      <c r="E168" s="249"/>
      <c r="F168" s="254"/>
      <c r="G168" s="252"/>
      <c r="H168" s="252"/>
      <c r="I168" s="252"/>
      <c r="J168" s="252"/>
      <c r="K168" s="249"/>
      <c r="L168" s="249"/>
      <c r="M168" s="249"/>
      <c r="N168" s="249"/>
      <c r="O168" s="249"/>
    </row>
    <row r="169" ht="72" outlineLevel="1" spans="1:15">
      <c r="A169" s="237" t="s">
        <v>394</v>
      </c>
      <c r="B169" s="132"/>
      <c r="C169" s="93" t="s">
        <v>170</v>
      </c>
      <c r="D169" s="93" t="s">
        <v>171</v>
      </c>
      <c r="E169" s="132" t="s">
        <v>151</v>
      </c>
      <c r="F169" s="190"/>
      <c r="G169" s="191"/>
      <c r="H169" s="191"/>
      <c r="I169" s="191"/>
      <c r="J169" s="191"/>
      <c r="K169" s="107">
        <f>SUM(G169:J169)*$K$5</f>
        <v>0</v>
      </c>
      <c r="L169" s="107">
        <f>SUM(G169:J169)*$L$5</f>
        <v>0</v>
      </c>
      <c r="M169" s="107">
        <f>G169*$M$5</f>
        <v>0</v>
      </c>
      <c r="N169" s="107">
        <f>SUM(G169:M169)*$N$5</f>
        <v>0</v>
      </c>
      <c r="O169" s="223"/>
    </row>
    <row r="170" ht="72.75" outlineLevel="1" spans="1:15">
      <c r="A170" s="243" t="s">
        <v>395</v>
      </c>
      <c r="B170" s="134"/>
      <c r="C170" s="97" t="s">
        <v>339</v>
      </c>
      <c r="D170" s="97" t="s">
        <v>364</v>
      </c>
      <c r="E170" s="134" t="s">
        <v>151</v>
      </c>
      <c r="F170" s="190"/>
      <c r="G170" s="191"/>
      <c r="H170" s="191"/>
      <c r="I170" s="191"/>
      <c r="J170" s="191"/>
      <c r="K170" s="107">
        <f>SUM(G170:J170)*$K$5</f>
        <v>0</v>
      </c>
      <c r="L170" s="107">
        <f>SUM(G170:J170)*$L$5</f>
        <v>0</v>
      </c>
      <c r="M170" s="107">
        <f>G170*$M$5</f>
        <v>0</v>
      </c>
      <c r="N170" s="107">
        <f>SUM(G170:M170)*$N$5</f>
        <v>0</v>
      </c>
      <c r="O170" s="223"/>
    </row>
    <row r="171" ht="60" outlineLevel="1" spans="1:15">
      <c r="A171" s="237" t="s">
        <v>396</v>
      </c>
      <c r="B171" s="132"/>
      <c r="C171" s="93" t="s">
        <v>164</v>
      </c>
      <c r="D171" s="94" t="s">
        <v>165</v>
      </c>
      <c r="E171" s="132" t="s">
        <v>151</v>
      </c>
      <c r="F171" s="190"/>
      <c r="G171" s="191"/>
      <c r="H171" s="191"/>
      <c r="I171" s="191"/>
      <c r="J171" s="191"/>
      <c r="K171" s="107">
        <f>SUM(G171:J171)*$K$5</f>
        <v>0</v>
      </c>
      <c r="L171" s="107">
        <f>SUM(G171:J171)*$L$5</f>
        <v>0</v>
      </c>
      <c r="M171" s="107">
        <f>G171*$M$5</f>
        <v>0</v>
      </c>
      <c r="N171" s="107">
        <f>SUM(G171:M171)*$N$5</f>
        <v>0</v>
      </c>
      <c r="O171" s="223"/>
    </row>
    <row r="172" ht="84" outlineLevel="1" spans="1:15">
      <c r="A172" s="237" t="s">
        <v>397</v>
      </c>
      <c r="B172" s="132"/>
      <c r="C172" s="93" t="s">
        <v>398</v>
      </c>
      <c r="D172" s="93" t="s">
        <v>399</v>
      </c>
      <c r="E172" s="132" t="s">
        <v>151</v>
      </c>
      <c r="F172" s="190"/>
      <c r="G172" s="191"/>
      <c r="H172" s="191"/>
      <c r="I172" s="191"/>
      <c r="J172" s="191"/>
      <c r="K172" s="107">
        <f>SUM(G172:J172)*$K$5</f>
        <v>0</v>
      </c>
      <c r="L172" s="107">
        <f>SUM(G172:J172)*$L$5</f>
        <v>0</v>
      </c>
      <c r="M172" s="107">
        <f>G172*$M$5</f>
        <v>0</v>
      </c>
      <c r="N172" s="107">
        <f>SUM(G172:M172)*$N$5</f>
        <v>0</v>
      </c>
      <c r="O172" s="223"/>
    </row>
    <row r="173" outlineLevel="1" spans="1:15">
      <c r="A173" s="253"/>
      <c r="B173" s="249"/>
      <c r="C173" s="250" t="s">
        <v>158</v>
      </c>
      <c r="D173" s="250"/>
      <c r="E173" s="249"/>
      <c r="F173" s="251"/>
      <c r="G173" s="252"/>
      <c r="H173" s="252"/>
      <c r="I173" s="252"/>
      <c r="J173" s="252"/>
      <c r="K173" s="250">
        <f>SUM(G173:J173)*$K$5</f>
        <v>0</v>
      </c>
      <c r="L173" s="250">
        <f>SUM(G173:J173)*$L$5</f>
        <v>0</v>
      </c>
      <c r="M173" s="250">
        <f>G173*$M$5</f>
        <v>0</v>
      </c>
      <c r="N173" s="250">
        <f>SUM(G173:M173)*$N$5</f>
        <v>0</v>
      </c>
      <c r="O173" s="250"/>
    </row>
    <row r="174" ht="72" spans="1:15">
      <c r="A174" s="237" t="s">
        <v>400</v>
      </c>
      <c r="B174" s="132"/>
      <c r="C174" s="93" t="s">
        <v>192</v>
      </c>
      <c r="D174" s="93" t="s">
        <v>358</v>
      </c>
      <c r="E174" s="132" t="s">
        <v>151</v>
      </c>
      <c r="F174" s="190"/>
      <c r="G174" s="191"/>
      <c r="H174" s="191"/>
      <c r="I174" s="191"/>
      <c r="J174" s="191"/>
      <c r="K174" s="107">
        <f>SUM(G174:J174)*$K$5</f>
        <v>0</v>
      </c>
      <c r="L174" s="107">
        <f>SUM(G174:J174)*$L$5</f>
        <v>0</v>
      </c>
      <c r="M174" s="107">
        <f>G174*$M$5</f>
        <v>0</v>
      </c>
      <c r="N174" s="107">
        <f>SUM(G174:M174)*$N$5</f>
        <v>0</v>
      </c>
      <c r="O174" s="223"/>
    </row>
    <row r="175" ht="216" outlineLevel="1" spans="1:15">
      <c r="A175" s="237" t="s">
        <v>401</v>
      </c>
      <c r="B175" s="132"/>
      <c r="C175" s="93" t="s">
        <v>240</v>
      </c>
      <c r="D175" s="93" t="s">
        <v>241</v>
      </c>
      <c r="E175" s="132" t="s">
        <v>151</v>
      </c>
      <c r="F175" s="190"/>
      <c r="G175" s="191"/>
      <c r="H175" s="191"/>
      <c r="I175" s="191"/>
      <c r="J175" s="191"/>
      <c r="K175" s="107">
        <f>SUM(G175:J175)*$K$5</f>
        <v>0</v>
      </c>
      <c r="L175" s="107">
        <f>SUM(G175:J175)*$L$5</f>
        <v>0</v>
      </c>
      <c r="M175" s="107">
        <f>G175*$M$5</f>
        <v>0</v>
      </c>
      <c r="N175" s="107">
        <f>SUM(G175:M175)*$N$5</f>
        <v>0</v>
      </c>
      <c r="O175" s="223"/>
    </row>
    <row r="176" ht="96.75" outlineLevel="1" spans="1:15">
      <c r="A176" s="243" t="s">
        <v>402</v>
      </c>
      <c r="B176" s="134"/>
      <c r="C176" s="97" t="s">
        <v>203</v>
      </c>
      <c r="D176" s="93" t="s">
        <v>204</v>
      </c>
      <c r="E176" s="134" t="s">
        <v>151</v>
      </c>
      <c r="F176" s="190"/>
      <c r="G176" s="191"/>
      <c r="H176" s="191"/>
      <c r="I176" s="191"/>
      <c r="J176" s="191"/>
      <c r="K176" s="107">
        <f>SUM(G176:J176)*$K$5</f>
        <v>0</v>
      </c>
      <c r="L176" s="107">
        <f>SUM(G176:J176)*$L$5</f>
        <v>0</v>
      </c>
      <c r="M176" s="107">
        <f>G176*$M$5</f>
        <v>0</v>
      </c>
      <c r="N176" s="107">
        <f>SUM(G176:M176)*$N$5</f>
        <v>0</v>
      </c>
      <c r="O176" s="223"/>
    </row>
    <row r="177" outlineLevel="1" spans="1:15">
      <c r="A177" s="255"/>
      <c r="B177" s="256"/>
      <c r="C177" s="257" t="s">
        <v>172</v>
      </c>
      <c r="D177" s="257"/>
      <c r="E177" s="256"/>
      <c r="F177" s="258"/>
      <c r="G177" s="259"/>
      <c r="H177" s="259"/>
      <c r="I177" s="259"/>
      <c r="J177" s="259"/>
      <c r="K177" s="257"/>
      <c r="L177" s="257"/>
      <c r="M177" s="257"/>
      <c r="N177" s="257"/>
      <c r="O177" s="257"/>
    </row>
    <row r="178" ht="144" spans="1:15">
      <c r="A178" s="237" t="s">
        <v>403</v>
      </c>
      <c r="B178" s="132"/>
      <c r="C178" s="93" t="s">
        <v>180</v>
      </c>
      <c r="D178" s="93" t="s">
        <v>181</v>
      </c>
      <c r="E178" s="132" t="s">
        <v>182</v>
      </c>
      <c r="F178" s="190"/>
      <c r="G178" s="191"/>
      <c r="H178" s="191"/>
      <c r="I178" s="191"/>
      <c r="J178" s="191"/>
      <c r="K178" s="107">
        <f>SUM(G178:J178)*$K$5</f>
        <v>0</v>
      </c>
      <c r="L178" s="107">
        <f>SUM(G178:J178)*$L$5</f>
        <v>0</v>
      </c>
      <c r="M178" s="107">
        <f>G178*$M$5</f>
        <v>0</v>
      </c>
      <c r="N178" s="107">
        <f>SUM(G178:M178)*$N$5</f>
        <v>0</v>
      </c>
      <c r="O178" s="223"/>
    </row>
    <row r="179" ht="24" outlineLevel="1" spans="1:15">
      <c r="A179" s="237" t="s">
        <v>404</v>
      </c>
      <c r="B179" s="132"/>
      <c r="C179" s="93" t="s">
        <v>185</v>
      </c>
      <c r="D179" s="93" t="s">
        <v>405</v>
      </c>
      <c r="E179" s="132" t="s">
        <v>143</v>
      </c>
      <c r="F179" s="190"/>
      <c r="G179" s="191"/>
      <c r="H179" s="191"/>
      <c r="I179" s="191"/>
      <c r="J179" s="191"/>
      <c r="K179" s="107">
        <f>SUM(G179:J179)*$K$5</f>
        <v>0</v>
      </c>
      <c r="L179" s="107">
        <f>SUM(G179:J179)*$L$5</f>
        <v>0</v>
      </c>
      <c r="M179" s="107">
        <f>G179*$M$5</f>
        <v>0</v>
      </c>
      <c r="N179" s="107">
        <f>SUM(G179:M179)*$N$5</f>
        <v>0</v>
      </c>
      <c r="O179" s="223"/>
    </row>
    <row r="180" ht="84" outlineLevel="1" spans="1:15">
      <c r="A180" s="237" t="s">
        <v>406</v>
      </c>
      <c r="B180" s="132"/>
      <c r="C180" s="93" t="s">
        <v>345</v>
      </c>
      <c r="D180" s="93" t="s">
        <v>346</v>
      </c>
      <c r="E180" s="132" t="s">
        <v>151</v>
      </c>
      <c r="F180" s="190"/>
      <c r="G180" s="191"/>
      <c r="H180" s="191"/>
      <c r="I180" s="191"/>
      <c r="J180" s="191"/>
      <c r="K180" s="107">
        <f>SUM(G180:J180)*$K$5</f>
        <v>0</v>
      </c>
      <c r="L180" s="107">
        <f>SUM(G180:J180)*$L$5</f>
        <v>0</v>
      </c>
      <c r="M180" s="107">
        <f>G180*$M$5</f>
        <v>0</v>
      </c>
      <c r="N180" s="107">
        <f>SUM(G180:M180)*$N$5</f>
        <v>0</v>
      </c>
      <c r="O180" s="223"/>
    </row>
    <row r="181" ht="24" outlineLevel="1" spans="1:15">
      <c r="A181" s="90" t="s">
        <v>407</v>
      </c>
      <c r="B181" s="90"/>
      <c r="C181" s="91" t="s">
        <v>408</v>
      </c>
      <c r="D181" s="91"/>
      <c r="E181" s="91"/>
      <c r="F181" s="246"/>
      <c r="G181" s="92"/>
      <c r="H181" s="92"/>
      <c r="I181" s="92"/>
      <c r="J181" s="92"/>
      <c r="K181" s="91"/>
      <c r="L181" s="91"/>
      <c r="M181" s="91"/>
      <c r="N181" s="91"/>
      <c r="O181" s="91"/>
    </row>
    <row r="182" outlineLevel="1" spans="1:15">
      <c r="A182" s="248"/>
      <c r="B182" s="249"/>
      <c r="C182" s="250" t="s">
        <v>43</v>
      </c>
      <c r="D182" s="250"/>
      <c r="E182" s="250"/>
      <c r="F182" s="251"/>
      <c r="G182" s="252"/>
      <c r="H182" s="252"/>
      <c r="I182" s="252"/>
      <c r="J182" s="252"/>
      <c r="K182" s="250"/>
      <c r="L182" s="250"/>
      <c r="M182" s="250"/>
      <c r="N182" s="250"/>
      <c r="O182" s="250"/>
    </row>
    <row r="183" ht="96" outlineLevel="1" spans="1:15">
      <c r="A183" s="237" t="s">
        <v>409</v>
      </c>
      <c r="B183" s="132"/>
      <c r="C183" s="93" t="s">
        <v>153</v>
      </c>
      <c r="D183" s="93" t="s">
        <v>154</v>
      </c>
      <c r="E183" s="132" t="s">
        <v>151</v>
      </c>
      <c r="F183" s="190"/>
      <c r="G183" s="191"/>
      <c r="H183" s="191"/>
      <c r="I183" s="191"/>
      <c r="J183" s="191"/>
      <c r="K183" s="107">
        <f>SUM(G183:J183)*$K$5</f>
        <v>0</v>
      </c>
      <c r="L183" s="107">
        <f>SUM(G183:J183)*$L$5</f>
        <v>0</v>
      </c>
      <c r="M183" s="107">
        <f>G183*$M$5</f>
        <v>0</v>
      </c>
      <c r="N183" s="107">
        <f>SUM(G183:M183)*$N$5</f>
        <v>0</v>
      </c>
      <c r="O183" s="223"/>
    </row>
    <row r="184" ht="48" outlineLevel="1" spans="1:15">
      <c r="A184" s="237" t="s">
        <v>410</v>
      </c>
      <c r="B184" s="132"/>
      <c r="C184" s="93" t="s">
        <v>156</v>
      </c>
      <c r="D184" s="93" t="s">
        <v>157</v>
      </c>
      <c r="E184" s="132" t="s">
        <v>151</v>
      </c>
      <c r="F184" s="190"/>
      <c r="G184" s="191"/>
      <c r="H184" s="191"/>
      <c r="I184" s="191"/>
      <c r="J184" s="191"/>
      <c r="K184" s="107">
        <f>SUM(G184:J184)*$K$5</f>
        <v>0</v>
      </c>
      <c r="L184" s="107">
        <f>SUM(G184:J184)*$L$5</f>
        <v>0</v>
      </c>
      <c r="M184" s="107">
        <f>G184*$M$5</f>
        <v>0</v>
      </c>
      <c r="N184" s="107">
        <f>SUM(G184:M184)*$N$5</f>
        <v>0</v>
      </c>
      <c r="O184" s="223"/>
    </row>
    <row r="185" outlineLevel="1" spans="1:15">
      <c r="A185" s="253"/>
      <c r="B185" s="249"/>
      <c r="C185" s="250" t="s">
        <v>162</v>
      </c>
      <c r="D185" s="250"/>
      <c r="E185" s="249"/>
      <c r="F185" s="254"/>
      <c r="G185" s="252"/>
      <c r="H185" s="252"/>
      <c r="I185" s="252"/>
      <c r="J185" s="252"/>
      <c r="K185" s="249"/>
      <c r="L185" s="249"/>
      <c r="M185" s="249"/>
      <c r="N185" s="249"/>
      <c r="O185" s="249"/>
    </row>
    <row r="186" ht="72" outlineLevel="1" spans="1:15">
      <c r="A186" s="237" t="s">
        <v>411</v>
      </c>
      <c r="B186" s="132"/>
      <c r="C186" s="93" t="s">
        <v>167</v>
      </c>
      <c r="D186" s="93" t="s">
        <v>168</v>
      </c>
      <c r="E186" s="132" t="s">
        <v>151</v>
      </c>
      <c r="F186" s="190"/>
      <c r="G186" s="191"/>
      <c r="H186" s="191"/>
      <c r="I186" s="191"/>
      <c r="J186" s="191"/>
      <c r="K186" s="107">
        <f>SUM(G186:J186)*$K$5</f>
        <v>0</v>
      </c>
      <c r="L186" s="107">
        <f>SUM(G186:J186)*$L$5</f>
        <v>0</v>
      </c>
      <c r="M186" s="107">
        <f>G186*$M$5</f>
        <v>0</v>
      </c>
      <c r="N186" s="107">
        <f>SUM(G186:M186)*$N$5</f>
        <v>0</v>
      </c>
      <c r="O186" s="223"/>
    </row>
    <row r="187" ht="72.75" outlineLevel="1" spans="1:15">
      <c r="A187" s="243" t="s">
        <v>412</v>
      </c>
      <c r="B187" s="134"/>
      <c r="C187" s="97" t="s">
        <v>170</v>
      </c>
      <c r="D187" s="97" t="s">
        <v>171</v>
      </c>
      <c r="E187" s="134" t="s">
        <v>151</v>
      </c>
      <c r="F187" s="190"/>
      <c r="G187" s="191"/>
      <c r="H187" s="191"/>
      <c r="I187" s="191"/>
      <c r="J187" s="191"/>
      <c r="K187" s="107">
        <f>SUM(G187:J187)*$K$5</f>
        <v>0</v>
      </c>
      <c r="L187" s="107">
        <f>SUM(G187:J187)*$L$5</f>
        <v>0</v>
      </c>
      <c r="M187" s="107">
        <f>G187*$M$5</f>
        <v>0</v>
      </c>
      <c r="N187" s="107">
        <f>SUM(G187:M187)*$N$5</f>
        <v>0</v>
      </c>
      <c r="O187" s="223"/>
    </row>
    <row r="188" outlineLevel="1" spans="1:15">
      <c r="A188" s="255"/>
      <c r="B188" s="256"/>
      <c r="C188" s="257" t="s">
        <v>158</v>
      </c>
      <c r="D188" s="257"/>
      <c r="E188" s="256"/>
      <c r="F188" s="260"/>
      <c r="G188" s="259"/>
      <c r="H188" s="259"/>
      <c r="I188" s="259"/>
      <c r="J188" s="259"/>
      <c r="K188" s="256">
        <f>SUM(G188:J188)*$K$5</f>
        <v>0</v>
      </c>
      <c r="L188" s="256">
        <f>SUM(G188:J188)*$L$5</f>
        <v>0</v>
      </c>
      <c r="M188" s="256">
        <f>G188*$M$5</f>
        <v>0</v>
      </c>
      <c r="N188" s="256">
        <f>SUM(G188:M188)*$N$5</f>
        <v>0</v>
      </c>
      <c r="O188" s="256"/>
    </row>
    <row r="189" ht="216" outlineLevel="1" spans="1:15">
      <c r="A189" s="237" t="s">
        <v>413</v>
      </c>
      <c r="B189" s="132"/>
      <c r="C189" s="93" t="s">
        <v>240</v>
      </c>
      <c r="D189" s="93" t="s">
        <v>241</v>
      </c>
      <c r="E189" s="132" t="s">
        <v>151</v>
      </c>
      <c r="F189" s="190"/>
      <c r="G189" s="191"/>
      <c r="H189" s="191"/>
      <c r="I189" s="191"/>
      <c r="J189" s="191"/>
      <c r="K189" s="107">
        <f>SUM(G189:J189)*$K$5</f>
        <v>0</v>
      </c>
      <c r="L189" s="107">
        <f>SUM(G189:J189)*$L$5</f>
        <v>0</v>
      </c>
      <c r="M189" s="107">
        <f>G189*$M$5</f>
        <v>0</v>
      </c>
      <c r="N189" s="107">
        <f>SUM(G189:M189)*$N$5</f>
        <v>0</v>
      </c>
      <c r="O189" s="223"/>
    </row>
    <row r="190" outlineLevel="1" spans="1:15">
      <c r="A190" s="253"/>
      <c r="B190" s="249"/>
      <c r="C190" s="250" t="s">
        <v>172</v>
      </c>
      <c r="D190" s="250"/>
      <c r="E190" s="249"/>
      <c r="F190" s="254"/>
      <c r="G190" s="252"/>
      <c r="H190" s="252"/>
      <c r="I190" s="252"/>
      <c r="J190" s="252"/>
      <c r="K190" s="249"/>
      <c r="L190" s="249"/>
      <c r="M190" s="249"/>
      <c r="N190" s="249"/>
      <c r="O190" s="249"/>
    </row>
    <row r="191" ht="84" spans="1:15">
      <c r="A191" s="237" t="s">
        <v>414</v>
      </c>
      <c r="B191" s="132"/>
      <c r="C191" s="93" t="s">
        <v>345</v>
      </c>
      <c r="D191" s="93" t="s">
        <v>346</v>
      </c>
      <c r="E191" s="132" t="s">
        <v>151</v>
      </c>
      <c r="F191" s="190"/>
      <c r="G191" s="191"/>
      <c r="H191" s="191"/>
      <c r="I191" s="191"/>
      <c r="J191" s="191"/>
      <c r="K191" s="107">
        <f>SUM(G191:J191)*$K$5</f>
        <v>0</v>
      </c>
      <c r="L191" s="107">
        <f>SUM(G191:J191)*$L$5</f>
        <v>0</v>
      </c>
      <c r="M191" s="107">
        <f>G191*$M$5</f>
        <v>0</v>
      </c>
      <c r="N191" s="107">
        <f>SUM(G191:M191)*$N$5</f>
        <v>0</v>
      </c>
      <c r="O191" s="223"/>
    </row>
    <row r="192" ht="84" spans="1:15">
      <c r="A192" s="237" t="s">
        <v>415</v>
      </c>
      <c r="B192" s="132"/>
      <c r="C192" s="93" t="s">
        <v>416</v>
      </c>
      <c r="D192" s="93" t="s">
        <v>417</v>
      </c>
      <c r="E192" s="132" t="s">
        <v>151</v>
      </c>
      <c r="F192" s="190"/>
      <c r="G192" s="191"/>
      <c r="H192" s="191"/>
      <c r="I192" s="191"/>
      <c r="J192" s="191"/>
      <c r="K192" s="107">
        <f>SUM(G192:J192)*$K$5</f>
        <v>0</v>
      </c>
      <c r="L192" s="107">
        <f>SUM(G192:J192)*$L$5</f>
        <v>0</v>
      </c>
      <c r="M192" s="107">
        <f>G192*$M$5</f>
        <v>0</v>
      </c>
      <c r="N192" s="107">
        <f>SUM(G192:M192)*$N$5</f>
        <v>0</v>
      </c>
      <c r="O192" s="223"/>
    </row>
    <row r="193" ht="24.75" spans="1:15">
      <c r="A193" s="233" t="s">
        <v>418</v>
      </c>
      <c r="B193" s="233"/>
      <c r="C193" s="234" t="s">
        <v>419</v>
      </c>
      <c r="D193" s="234"/>
      <c r="E193" s="234"/>
      <c r="F193" s="235"/>
      <c r="G193" s="236"/>
      <c r="H193" s="236"/>
      <c r="I193" s="236"/>
      <c r="J193" s="236"/>
      <c r="K193" s="234"/>
      <c r="L193" s="234"/>
      <c r="M193" s="234"/>
      <c r="N193" s="234"/>
      <c r="O193" s="234"/>
    </row>
    <row r="194" ht="216" outlineLevel="1" spans="1:15">
      <c r="A194" s="237" t="s">
        <v>420</v>
      </c>
      <c r="B194" s="132"/>
      <c r="C194" s="93" t="s">
        <v>141</v>
      </c>
      <c r="D194" s="93" t="s">
        <v>217</v>
      </c>
      <c r="E194" s="132" t="s">
        <v>143</v>
      </c>
      <c r="F194" s="190"/>
      <c r="G194" s="191"/>
      <c r="H194" s="191"/>
      <c r="I194" s="191"/>
      <c r="J194" s="191"/>
      <c r="K194" s="107">
        <f>SUM(G194:J194)*$K$5</f>
        <v>0</v>
      </c>
      <c r="L194" s="107">
        <f>SUM(G194:J194)*$L$5</f>
        <v>0</v>
      </c>
      <c r="M194" s="107">
        <f>G194*$M$5</f>
        <v>0</v>
      </c>
      <c r="N194" s="107">
        <f>SUM(G194:M194)*$N$5</f>
        <v>0</v>
      </c>
      <c r="O194" s="223"/>
    </row>
    <row r="195" ht="24" outlineLevel="2" spans="1:15">
      <c r="A195" s="237" t="s">
        <v>422</v>
      </c>
      <c r="B195" s="132"/>
      <c r="C195" s="93" t="s">
        <v>174</v>
      </c>
      <c r="D195" s="93" t="s">
        <v>423</v>
      </c>
      <c r="E195" s="132" t="s">
        <v>151</v>
      </c>
      <c r="F195" s="190"/>
      <c r="G195" s="191"/>
      <c r="H195" s="191"/>
      <c r="I195" s="191"/>
      <c r="J195" s="191"/>
      <c r="K195" s="107">
        <f>SUM(G195:J195)*$K$5</f>
        <v>0</v>
      </c>
      <c r="L195" s="107">
        <f>SUM(G195:J195)*$L$5</f>
        <v>0</v>
      </c>
      <c r="M195" s="107">
        <f>G195*$M$5</f>
        <v>0</v>
      </c>
      <c r="N195" s="107">
        <f>SUM(G195:M195)*$N$5</f>
        <v>0</v>
      </c>
      <c r="O195" s="223"/>
    </row>
    <row r="196" ht="96" outlineLevel="1" spans="1:15">
      <c r="A196" s="237" t="s">
        <v>424</v>
      </c>
      <c r="B196" s="132"/>
      <c r="C196" s="93" t="s">
        <v>203</v>
      </c>
      <c r="D196" s="93" t="s">
        <v>204</v>
      </c>
      <c r="E196" s="132" t="s">
        <v>151</v>
      </c>
      <c r="F196" s="190"/>
      <c r="G196" s="191"/>
      <c r="H196" s="191"/>
      <c r="I196" s="191"/>
      <c r="J196" s="191"/>
      <c r="K196" s="107">
        <f>SUM(G196:J196)*$K$5</f>
        <v>0</v>
      </c>
      <c r="L196" s="107">
        <f>SUM(G196:J196)*$L$5</f>
        <v>0</v>
      </c>
      <c r="M196" s="107">
        <f>G196*$M$5</f>
        <v>0</v>
      </c>
      <c r="N196" s="107">
        <f>SUM(G196:M196)*$N$5</f>
        <v>0</v>
      </c>
      <c r="O196" s="223"/>
    </row>
    <row r="197" ht="96" outlineLevel="1" spans="1:15">
      <c r="A197" s="237" t="s">
        <v>425</v>
      </c>
      <c r="B197" s="132"/>
      <c r="C197" s="93" t="s">
        <v>153</v>
      </c>
      <c r="D197" s="93" t="s">
        <v>154</v>
      </c>
      <c r="E197" s="132" t="s">
        <v>151</v>
      </c>
      <c r="F197" s="190"/>
      <c r="G197" s="191"/>
      <c r="H197" s="191"/>
      <c r="I197" s="191"/>
      <c r="J197" s="191"/>
      <c r="K197" s="107">
        <f>SUM(G197:J197)*$K$5</f>
        <v>0</v>
      </c>
      <c r="L197" s="107">
        <f>SUM(G197:J197)*$L$5</f>
        <v>0</v>
      </c>
      <c r="M197" s="107">
        <f>G197*$M$5</f>
        <v>0</v>
      </c>
      <c r="N197" s="107">
        <f>SUM(G197:M197)*$N$5</f>
        <v>0</v>
      </c>
      <c r="O197" s="223"/>
    </row>
    <row r="198" ht="48" outlineLevel="2" spans="1:15">
      <c r="A198" s="237" t="s">
        <v>426</v>
      </c>
      <c r="B198" s="132"/>
      <c r="C198" s="93" t="s">
        <v>156</v>
      </c>
      <c r="D198" s="93" t="s">
        <v>157</v>
      </c>
      <c r="E198" s="132" t="s">
        <v>151</v>
      </c>
      <c r="F198" s="190"/>
      <c r="G198" s="191"/>
      <c r="H198" s="191"/>
      <c r="I198" s="191"/>
      <c r="J198" s="191"/>
      <c r="K198" s="107">
        <f>SUM(G198:J198)*$K$5</f>
        <v>0</v>
      </c>
      <c r="L198" s="107">
        <f>SUM(G198:J198)*$L$5</f>
        <v>0</v>
      </c>
      <c r="M198" s="107">
        <f>G198*$M$5</f>
        <v>0</v>
      </c>
      <c r="N198" s="107">
        <f>SUM(G198:M198)*$N$5</f>
        <v>0</v>
      </c>
      <c r="O198" s="223"/>
    </row>
    <row r="199" ht="72" outlineLevel="2" spans="1:15">
      <c r="A199" s="237" t="s">
        <v>427</v>
      </c>
      <c r="B199" s="132"/>
      <c r="C199" s="93" t="s">
        <v>167</v>
      </c>
      <c r="D199" s="93" t="s">
        <v>168</v>
      </c>
      <c r="E199" s="132" t="s">
        <v>151</v>
      </c>
      <c r="F199" s="190"/>
      <c r="G199" s="191"/>
      <c r="H199" s="191"/>
      <c r="I199" s="191"/>
      <c r="J199" s="191"/>
      <c r="K199" s="107">
        <f>SUM(G199:J199)*$K$5</f>
        <v>0</v>
      </c>
      <c r="L199" s="107">
        <f>SUM(G199:J199)*$L$5</f>
        <v>0</v>
      </c>
      <c r="M199" s="107">
        <f>G199*$M$5</f>
        <v>0</v>
      </c>
      <c r="N199" s="107">
        <f>SUM(G199:M199)*$N$5</f>
        <v>0</v>
      </c>
      <c r="O199" s="223"/>
    </row>
    <row r="200" ht="60" outlineLevel="1" spans="1:15">
      <c r="A200" s="237" t="s">
        <v>428</v>
      </c>
      <c r="B200" s="132"/>
      <c r="C200" s="93" t="s">
        <v>170</v>
      </c>
      <c r="D200" s="93" t="s">
        <v>224</v>
      </c>
      <c r="E200" s="132" t="s">
        <v>151</v>
      </c>
      <c r="F200" s="190"/>
      <c r="G200" s="191"/>
      <c r="H200" s="191"/>
      <c r="I200" s="191"/>
      <c r="J200" s="191"/>
      <c r="K200" s="107">
        <f>SUM(G200:J200)*$K$5</f>
        <v>0</v>
      </c>
      <c r="L200" s="107">
        <f>SUM(G200:J200)*$L$5</f>
        <v>0</v>
      </c>
      <c r="M200" s="107">
        <f>G200*$M$5</f>
        <v>0</v>
      </c>
      <c r="N200" s="107">
        <f>SUM(G200:M200)*$N$5</f>
        <v>0</v>
      </c>
      <c r="O200" s="223"/>
    </row>
    <row r="201" ht="60" outlineLevel="2" spans="1:15">
      <c r="A201" s="237" t="s">
        <v>429</v>
      </c>
      <c r="B201" s="132"/>
      <c r="C201" s="93" t="s">
        <v>164</v>
      </c>
      <c r="D201" s="94" t="s">
        <v>165</v>
      </c>
      <c r="E201" s="132" t="s">
        <v>151</v>
      </c>
      <c r="F201" s="190"/>
      <c r="G201" s="191"/>
      <c r="H201" s="191"/>
      <c r="I201" s="191"/>
      <c r="J201" s="191"/>
      <c r="K201" s="107">
        <f>SUM(G201:J201)*$K$5</f>
        <v>0</v>
      </c>
      <c r="L201" s="107">
        <f>SUM(G201:J201)*$L$5</f>
        <v>0</v>
      </c>
      <c r="M201" s="107">
        <f>G201*$M$5</f>
        <v>0</v>
      </c>
      <c r="N201" s="107">
        <f>SUM(G201:M201)*$N$5</f>
        <v>0</v>
      </c>
      <c r="O201" s="223"/>
    </row>
    <row r="202" ht="132" spans="1:15">
      <c r="A202" s="237" t="s">
        <v>430</v>
      </c>
      <c r="B202" s="132"/>
      <c r="C202" s="93" t="s">
        <v>431</v>
      </c>
      <c r="D202" s="93" t="s">
        <v>432</v>
      </c>
      <c r="E202" s="132" t="s">
        <v>151</v>
      </c>
      <c r="F202" s="190"/>
      <c r="G202" s="191"/>
      <c r="H202" s="191"/>
      <c r="I202" s="191"/>
      <c r="J202" s="191"/>
      <c r="K202" s="107">
        <f>SUM(G202:J202)*$K$5</f>
        <v>0</v>
      </c>
      <c r="L202" s="107">
        <f>SUM(G202:J202)*$L$5</f>
        <v>0</v>
      </c>
      <c r="M202" s="107">
        <f>G202*$M$5</f>
        <v>0</v>
      </c>
      <c r="N202" s="107">
        <f>SUM(G202:M202)*$N$5</f>
        <v>0</v>
      </c>
      <c r="O202" s="223"/>
    </row>
    <row r="203" ht="72" outlineLevel="1" spans="1:15">
      <c r="A203" s="237" t="s">
        <v>433</v>
      </c>
      <c r="B203" s="132"/>
      <c r="C203" s="93" t="s">
        <v>192</v>
      </c>
      <c r="D203" s="93" t="s">
        <v>358</v>
      </c>
      <c r="E203" s="132" t="s">
        <v>151</v>
      </c>
      <c r="F203" s="190"/>
      <c r="G203" s="191"/>
      <c r="H203" s="191"/>
      <c r="I203" s="191"/>
      <c r="J203" s="191"/>
      <c r="K203" s="107">
        <f>SUM(G203:J203)*$K$5</f>
        <v>0</v>
      </c>
      <c r="L203" s="107">
        <f>SUM(G203:J203)*$L$5</f>
        <v>0</v>
      </c>
      <c r="M203" s="107">
        <f>G203*$M$5</f>
        <v>0</v>
      </c>
      <c r="N203" s="107">
        <f>SUM(G203:M203)*$N$5</f>
        <v>0</v>
      </c>
      <c r="O203" s="223"/>
    </row>
    <row r="204" ht="72" outlineLevel="1" spans="1:15">
      <c r="A204" s="237" t="s">
        <v>434</v>
      </c>
      <c r="B204" s="132"/>
      <c r="C204" s="93" t="s">
        <v>160</v>
      </c>
      <c r="D204" s="93" t="s">
        <v>195</v>
      </c>
      <c r="E204" s="132" t="s">
        <v>151</v>
      </c>
      <c r="F204" s="190"/>
      <c r="G204" s="191"/>
      <c r="H204" s="191"/>
      <c r="I204" s="191"/>
      <c r="J204" s="191"/>
      <c r="K204" s="107">
        <f>SUM(G204:J204)*$K$5</f>
        <v>0</v>
      </c>
      <c r="L204" s="107">
        <f>SUM(G204:J204)*$L$5</f>
        <v>0</v>
      </c>
      <c r="M204" s="107">
        <f>G204*$M$5</f>
        <v>0</v>
      </c>
      <c r="N204" s="107">
        <f>SUM(G204:M204)*$N$5</f>
        <v>0</v>
      </c>
      <c r="O204" s="223"/>
    </row>
    <row r="205" ht="14.25" outlineLevel="1" spans="1:15">
      <c r="A205" s="261" t="s">
        <v>435</v>
      </c>
      <c r="B205" s="261"/>
      <c r="C205" s="262" t="s">
        <v>436</v>
      </c>
      <c r="D205" s="262"/>
      <c r="E205" s="262"/>
      <c r="F205" s="263"/>
      <c r="G205" s="264"/>
      <c r="H205" s="264"/>
      <c r="I205" s="264"/>
      <c r="J205" s="264"/>
      <c r="K205" s="262"/>
      <c r="L205" s="262"/>
      <c r="M205" s="262"/>
      <c r="N205" s="262"/>
      <c r="O205" s="262"/>
    </row>
    <row r="206" ht="48" outlineLevel="1" spans="1:15">
      <c r="A206" s="237" t="s">
        <v>437</v>
      </c>
      <c r="B206" s="132"/>
      <c r="C206" s="93" t="s">
        <v>156</v>
      </c>
      <c r="D206" s="93" t="s">
        <v>157</v>
      </c>
      <c r="E206" s="132" t="s">
        <v>151</v>
      </c>
      <c r="F206" s="190"/>
      <c r="G206" s="191"/>
      <c r="H206" s="191"/>
      <c r="I206" s="191"/>
      <c r="J206" s="191"/>
      <c r="K206" s="107">
        <f t="shared" ref="K205:K230" si="4">SUM(G206:J206)*$K$5</f>
        <v>0</v>
      </c>
      <c r="L206" s="107">
        <f t="shared" ref="L205:L230" si="5">SUM(G206:J206)*$L$5</f>
        <v>0</v>
      </c>
      <c r="M206" s="107">
        <f t="shared" ref="M205:M230" si="6">G206*$M$5</f>
        <v>0</v>
      </c>
      <c r="N206" s="107">
        <f t="shared" ref="N205:N230" si="7">SUM(G206:M206)*$N$5</f>
        <v>0</v>
      </c>
      <c r="O206" s="223"/>
    </row>
    <row r="207" ht="72.75" outlineLevel="1" spans="1:15">
      <c r="A207" s="237" t="s">
        <v>438</v>
      </c>
      <c r="B207" s="132"/>
      <c r="C207" s="93" t="s">
        <v>170</v>
      </c>
      <c r="D207" s="97" t="s">
        <v>171</v>
      </c>
      <c r="E207" s="132" t="s">
        <v>151</v>
      </c>
      <c r="F207" s="190"/>
      <c r="G207" s="191"/>
      <c r="H207" s="191"/>
      <c r="I207" s="191"/>
      <c r="J207" s="191"/>
      <c r="K207" s="107">
        <f t="shared" si="4"/>
        <v>0</v>
      </c>
      <c r="L207" s="107">
        <f t="shared" si="5"/>
        <v>0</v>
      </c>
      <c r="M207" s="107">
        <f t="shared" si="6"/>
        <v>0</v>
      </c>
      <c r="N207" s="107">
        <f t="shared" si="7"/>
        <v>0</v>
      </c>
      <c r="O207" s="223"/>
    </row>
    <row r="208" ht="120" outlineLevel="1" spans="1:15">
      <c r="A208" s="237" t="s">
        <v>440</v>
      </c>
      <c r="B208" s="132"/>
      <c r="C208" s="93" t="s">
        <v>316</v>
      </c>
      <c r="D208" s="93" t="s">
        <v>383</v>
      </c>
      <c r="E208" s="132" t="s">
        <v>151</v>
      </c>
      <c r="F208" s="190"/>
      <c r="G208" s="191"/>
      <c r="H208" s="191"/>
      <c r="I208" s="191"/>
      <c r="J208" s="191"/>
      <c r="K208" s="107">
        <f t="shared" si="4"/>
        <v>0</v>
      </c>
      <c r="L208" s="107">
        <f t="shared" si="5"/>
        <v>0</v>
      </c>
      <c r="M208" s="107">
        <f t="shared" si="6"/>
        <v>0</v>
      </c>
      <c r="N208" s="107">
        <f t="shared" si="7"/>
        <v>0</v>
      </c>
      <c r="O208" s="223"/>
    </row>
    <row r="209" ht="72.75" outlineLevel="1" spans="1:15">
      <c r="A209" s="243" t="s">
        <v>441</v>
      </c>
      <c r="B209" s="134"/>
      <c r="C209" s="97" t="s">
        <v>192</v>
      </c>
      <c r="D209" s="93" t="s">
        <v>358</v>
      </c>
      <c r="E209" s="134" t="s">
        <v>151</v>
      </c>
      <c r="F209" s="190"/>
      <c r="G209" s="191"/>
      <c r="H209" s="191"/>
      <c r="I209" s="191"/>
      <c r="J209" s="191"/>
      <c r="K209" s="107">
        <f t="shared" si="4"/>
        <v>0</v>
      </c>
      <c r="L209" s="107">
        <f t="shared" si="5"/>
        <v>0</v>
      </c>
      <c r="M209" s="107">
        <f t="shared" si="6"/>
        <v>0</v>
      </c>
      <c r="N209" s="107">
        <f t="shared" si="7"/>
        <v>0</v>
      </c>
      <c r="O209" s="223"/>
    </row>
    <row r="210" ht="216" spans="1:15">
      <c r="A210" s="237" t="s">
        <v>442</v>
      </c>
      <c r="B210" s="132"/>
      <c r="C210" s="93" t="s">
        <v>240</v>
      </c>
      <c r="D210" s="93" t="s">
        <v>241</v>
      </c>
      <c r="E210" s="132" t="s">
        <v>151</v>
      </c>
      <c r="F210" s="190"/>
      <c r="G210" s="191"/>
      <c r="H210" s="191"/>
      <c r="I210" s="191"/>
      <c r="J210" s="191"/>
      <c r="K210" s="107">
        <f t="shared" si="4"/>
        <v>0</v>
      </c>
      <c r="L210" s="107">
        <f t="shared" si="5"/>
        <v>0</v>
      </c>
      <c r="M210" s="107">
        <f t="shared" si="6"/>
        <v>0</v>
      </c>
      <c r="N210" s="107">
        <f t="shared" si="7"/>
        <v>0</v>
      </c>
      <c r="O210" s="223"/>
    </row>
    <row r="211" ht="96" outlineLevel="1" spans="1:15">
      <c r="A211" s="237" t="s">
        <v>443</v>
      </c>
      <c r="B211" s="132"/>
      <c r="C211" s="93" t="s">
        <v>203</v>
      </c>
      <c r="D211" s="93" t="s">
        <v>204</v>
      </c>
      <c r="E211" s="132" t="s">
        <v>151</v>
      </c>
      <c r="F211" s="190"/>
      <c r="G211" s="191"/>
      <c r="H211" s="191"/>
      <c r="I211" s="191"/>
      <c r="J211" s="191"/>
      <c r="K211" s="107">
        <f t="shared" si="4"/>
        <v>0</v>
      </c>
      <c r="L211" s="107">
        <f t="shared" si="5"/>
        <v>0</v>
      </c>
      <c r="M211" s="107">
        <f t="shared" si="6"/>
        <v>0</v>
      </c>
      <c r="N211" s="107">
        <f t="shared" si="7"/>
        <v>0</v>
      </c>
      <c r="O211" s="223"/>
    </row>
    <row r="212" ht="144" spans="1:15">
      <c r="A212" s="237" t="s">
        <v>444</v>
      </c>
      <c r="B212" s="132"/>
      <c r="C212" s="93" t="s">
        <v>180</v>
      </c>
      <c r="D212" s="93" t="s">
        <v>181</v>
      </c>
      <c r="E212" s="132" t="s">
        <v>182</v>
      </c>
      <c r="F212" s="190"/>
      <c r="G212" s="191"/>
      <c r="H212" s="191"/>
      <c r="I212" s="191"/>
      <c r="J212" s="191"/>
      <c r="K212" s="107">
        <f t="shared" si="4"/>
        <v>0</v>
      </c>
      <c r="L212" s="107">
        <f t="shared" si="5"/>
        <v>0</v>
      </c>
      <c r="M212" s="107">
        <f t="shared" si="6"/>
        <v>0</v>
      </c>
      <c r="N212" s="107">
        <f t="shared" si="7"/>
        <v>0</v>
      </c>
      <c r="O212" s="223"/>
    </row>
    <row r="213" ht="84" spans="1:15">
      <c r="A213" s="237" t="s">
        <v>445</v>
      </c>
      <c r="B213" s="132"/>
      <c r="C213" s="93" t="s">
        <v>345</v>
      </c>
      <c r="D213" s="93" t="s">
        <v>346</v>
      </c>
      <c r="E213" s="132" t="s">
        <v>151</v>
      </c>
      <c r="F213" s="190"/>
      <c r="G213" s="191"/>
      <c r="H213" s="191"/>
      <c r="I213" s="191"/>
      <c r="J213" s="191"/>
      <c r="K213" s="107">
        <f t="shared" si="4"/>
        <v>0</v>
      </c>
      <c r="L213" s="107">
        <f t="shared" si="5"/>
        <v>0</v>
      </c>
      <c r="M213" s="107">
        <f t="shared" si="6"/>
        <v>0</v>
      </c>
      <c r="N213" s="107">
        <f t="shared" si="7"/>
        <v>0</v>
      </c>
      <c r="O213" s="223"/>
    </row>
    <row r="214" ht="14.25" spans="1:15">
      <c r="A214" s="261" t="s">
        <v>446</v>
      </c>
      <c r="B214" s="261"/>
      <c r="C214" s="262" t="s">
        <v>447</v>
      </c>
      <c r="D214" s="262"/>
      <c r="E214" s="262"/>
      <c r="F214" s="263"/>
      <c r="G214" s="264"/>
      <c r="H214" s="264"/>
      <c r="I214" s="264"/>
      <c r="J214" s="264"/>
      <c r="K214" s="262"/>
      <c r="L214" s="262"/>
      <c r="M214" s="262"/>
      <c r="N214" s="262"/>
      <c r="O214" s="262"/>
    </row>
    <row r="215" ht="48" outlineLevel="1" spans="1:15">
      <c r="A215" s="237" t="s">
        <v>448</v>
      </c>
      <c r="B215" s="132"/>
      <c r="C215" s="93" t="s">
        <v>156</v>
      </c>
      <c r="D215" s="93" t="s">
        <v>157</v>
      </c>
      <c r="E215" s="132" t="s">
        <v>151</v>
      </c>
      <c r="F215" s="190"/>
      <c r="G215" s="191"/>
      <c r="H215" s="191"/>
      <c r="I215" s="191"/>
      <c r="J215" s="191"/>
      <c r="K215" s="107">
        <f t="shared" si="4"/>
        <v>0</v>
      </c>
      <c r="L215" s="107">
        <f t="shared" si="5"/>
        <v>0</v>
      </c>
      <c r="M215" s="107">
        <f t="shared" si="6"/>
        <v>0</v>
      </c>
      <c r="N215" s="107">
        <f t="shared" si="7"/>
        <v>0</v>
      </c>
      <c r="O215" s="223"/>
    </row>
    <row r="216" ht="72" spans="1:15">
      <c r="A216" s="237" t="s">
        <v>449</v>
      </c>
      <c r="B216" s="132"/>
      <c r="C216" s="93" t="s">
        <v>192</v>
      </c>
      <c r="D216" s="93" t="s">
        <v>450</v>
      </c>
      <c r="E216" s="132" t="s">
        <v>151</v>
      </c>
      <c r="F216" s="190"/>
      <c r="G216" s="191"/>
      <c r="H216" s="191"/>
      <c r="I216" s="191"/>
      <c r="J216" s="191"/>
      <c r="K216" s="107">
        <f t="shared" si="4"/>
        <v>0</v>
      </c>
      <c r="L216" s="107">
        <f t="shared" si="5"/>
        <v>0</v>
      </c>
      <c r="M216" s="107">
        <f t="shared" si="6"/>
        <v>0</v>
      </c>
      <c r="N216" s="107">
        <f t="shared" si="7"/>
        <v>0</v>
      </c>
      <c r="O216" s="223"/>
    </row>
    <row r="217" ht="216" spans="1:15">
      <c r="A217" s="237" t="s">
        <v>451</v>
      </c>
      <c r="B217" s="132"/>
      <c r="C217" s="93" t="s">
        <v>452</v>
      </c>
      <c r="D217" s="93" t="s">
        <v>241</v>
      </c>
      <c r="E217" s="132" t="s">
        <v>151</v>
      </c>
      <c r="F217" s="190"/>
      <c r="G217" s="191"/>
      <c r="H217" s="191"/>
      <c r="I217" s="191"/>
      <c r="J217" s="191"/>
      <c r="K217" s="107">
        <f t="shared" si="4"/>
        <v>0</v>
      </c>
      <c r="L217" s="107">
        <f t="shared" si="5"/>
        <v>0</v>
      </c>
      <c r="M217" s="107">
        <f t="shared" si="6"/>
        <v>0</v>
      </c>
      <c r="N217" s="107">
        <f t="shared" si="7"/>
        <v>0</v>
      </c>
      <c r="O217" s="223"/>
    </row>
    <row r="218" ht="72" spans="1:15">
      <c r="A218" s="237" t="s">
        <v>453</v>
      </c>
      <c r="B218" s="132"/>
      <c r="C218" s="93" t="s">
        <v>170</v>
      </c>
      <c r="D218" s="93" t="s">
        <v>171</v>
      </c>
      <c r="E218" s="132" t="s">
        <v>151</v>
      </c>
      <c r="F218" s="190"/>
      <c r="G218" s="191"/>
      <c r="H218" s="191"/>
      <c r="I218" s="191"/>
      <c r="J218" s="191"/>
      <c r="K218" s="107">
        <f t="shared" si="4"/>
        <v>0</v>
      </c>
      <c r="L218" s="107">
        <f t="shared" si="5"/>
        <v>0</v>
      </c>
      <c r="M218" s="107">
        <f t="shared" si="6"/>
        <v>0</v>
      </c>
      <c r="N218" s="107">
        <f t="shared" si="7"/>
        <v>0</v>
      </c>
      <c r="O218" s="223"/>
    </row>
    <row r="219" ht="84" spans="1:15">
      <c r="A219" s="237" t="s">
        <v>454</v>
      </c>
      <c r="B219" s="132"/>
      <c r="C219" s="93" t="s">
        <v>345</v>
      </c>
      <c r="D219" s="93" t="s">
        <v>346</v>
      </c>
      <c r="E219" s="132" t="s">
        <v>151</v>
      </c>
      <c r="F219" s="190"/>
      <c r="G219" s="191"/>
      <c r="H219" s="191"/>
      <c r="I219" s="191"/>
      <c r="J219" s="191"/>
      <c r="K219" s="107">
        <f t="shared" si="4"/>
        <v>0</v>
      </c>
      <c r="L219" s="107">
        <f t="shared" si="5"/>
        <v>0</v>
      </c>
      <c r="M219" s="107">
        <f t="shared" si="6"/>
        <v>0</v>
      </c>
      <c r="N219" s="107">
        <f t="shared" si="7"/>
        <v>0</v>
      </c>
      <c r="O219" s="223"/>
    </row>
    <row r="220" ht="14.25" outlineLevel="1" spans="1:15">
      <c r="A220" s="261" t="s">
        <v>455</v>
      </c>
      <c r="B220" s="261"/>
      <c r="C220" s="262" t="s">
        <v>456</v>
      </c>
      <c r="D220" s="262"/>
      <c r="E220" s="262"/>
      <c r="F220" s="263"/>
      <c r="G220" s="264"/>
      <c r="H220" s="264"/>
      <c r="I220" s="264"/>
      <c r="J220" s="264"/>
      <c r="K220" s="262"/>
      <c r="L220" s="262"/>
      <c r="M220" s="262"/>
      <c r="N220" s="262"/>
      <c r="O220" s="262"/>
    </row>
    <row r="221" ht="48" spans="1:15">
      <c r="A221" s="237" t="s">
        <v>457</v>
      </c>
      <c r="B221" s="132"/>
      <c r="C221" s="93" t="s">
        <v>156</v>
      </c>
      <c r="D221" s="93" t="s">
        <v>157</v>
      </c>
      <c r="E221" s="132" t="s">
        <v>151</v>
      </c>
      <c r="F221" s="190"/>
      <c r="G221" s="191"/>
      <c r="H221" s="191"/>
      <c r="I221" s="191"/>
      <c r="J221" s="191"/>
      <c r="K221" s="107">
        <f t="shared" si="4"/>
        <v>0</v>
      </c>
      <c r="L221" s="107">
        <f t="shared" si="5"/>
        <v>0</v>
      </c>
      <c r="M221" s="107">
        <f t="shared" si="6"/>
        <v>0</v>
      </c>
      <c r="N221" s="107">
        <f t="shared" si="7"/>
        <v>0</v>
      </c>
      <c r="O221" s="223"/>
    </row>
    <row r="222" ht="216" spans="1:15">
      <c r="A222" s="237" t="s">
        <v>458</v>
      </c>
      <c r="B222" s="132"/>
      <c r="C222" s="93" t="s">
        <v>240</v>
      </c>
      <c r="D222" s="93" t="s">
        <v>241</v>
      </c>
      <c r="E222" s="132" t="s">
        <v>151</v>
      </c>
      <c r="F222" s="190"/>
      <c r="G222" s="191"/>
      <c r="H222" s="191"/>
      <c r="I222" s="191"/>
      <c r="J222" s="191"/>
      <c r="K222" s="107">
        <f t="shared" si="4"/>
        <v>0</v>
      </c>
      <c r="L222" s="107">
        <f t="shared" si="5"/>
        <v>0</v>
      </c>
      <c r="M222" s="107">
        <f t="shared" si="6"/>
        <v>0</v>
      </c>
      <c r="N222" s="107">
        <f t="shared" si="7"/>
        <v>0</v>
      </c>
      <c r="O222" s="223"/>
    </row>
    <row r="223" ht="24" outlineLevel="1" spans="1:15">
      <c r="A223" s="237" t="s">
        <v>459</v>
      </c>
      <c r="B223" s="132"/>
      <c r="C223" s="93" t="s">
        <v>460</v>
      </c>
      <c r="D223" s="93" t="s">
        <v>461</v>
      </c>
      <c r="E223" s="132" t="s">
        <v>182</v>
      </c>
      <c r="F223" s="190"/>
      <c r="G223" s="191"/>
      <c r="H223" s="191"/>
      <c r="I223" s="191"/>
      <c r="J223" s="191"/>
      <c r="K223" s="107">
        <f t="shared" si="4"/>
        <v>0</v>
      </c>
      <c r="L223" s="107">
        <f t="shared" si="5"/>
        <v>0</v>
      </c>
      <c r="M223" s="107">
        <f t="shared" si="6"/>
        <v>0</v>
      </c>
      <c r="N223" s="107">
        <f t="shared" si="7"/>
        <v>0</v>
      </c>
      <c r="O223" s="223"/>
    </row>
    <row r="224" ht="84" spans="1:15">
      <c r="A224" s="237" t="s">
        <v>462</v>
      </c>
      <c r="B224" s="132"/>
      <c r="C224" s="93" t="s">
        <v>380</v>
      </c>
      <c r="D224" s="93" t="s">
        <v>463</v>
      </c>
      <c r="E224" s="132" t="s">
        <v>151</v>
      </c>
      <c r="F224" s="190"/>
      <c r="G224" s="191"/>
      <c r="H224" s="191"/>
      <c r="I224" s="191"/>
      <c r="J224" s="191"/>
      <c r="K224" s="107">
        <f t="shared" si="4"/>
        <v>0</v>
      </c>
      <c r="L224" s="107">
        <f t="shared" si="5"/>
        <v>0</v>
      </c>
      <c r="M224" s="107">
        <f t="shared" si="6"/>
        <v>0</v>
      </c>
      <c r="N224" s="107">
        <f t="shared" si="7"/>
        <v>0</v>
      </c>
      <c r="O224" s="223"/>
    </row>
    <row r="225" ht="72.75" outlineLevel="1" spans="1:15">
      <c r="A225" s="243" t="s">
        <v>464</v>
      </c>
      <c r="B225" s="134"/>
      <c r="C225" s="97" t="s">
        <v>339</v>
      </c>
      <c r="D225" s="97" t="s">
        <v>168</v>
      </c>
      <c r="E225" s="134" t="s">
        <v>151</v>
      </c>
      <c r="F225" s="190"/>
      <c r="G225" s="191"/>
      <c r="H225" s="191"/>
      <c r="I225" s="191"/>
      <c r="J225" s="191"/>
      <c r="K225" s="107">
        <f t="shared" si="4"/>
        <v>0</v>
      </c>
      <c r="L225" s="107">
        <f t="shared" si="5"/>
        <v>0</v>
      </c>
      <c r="M225" s="107">
        <f t="shared" si="6"/>
        <v>0</v>
      </c>
      <c r="N225" s="107">
        <f t="shared" si="7"/>
        <v>0</v>
      </c>
      <c r="O225" s="223"/>
    </row>
    <row r="226" ht="72" spans="1:15">
      <c r="A226" s="237" t="s">
        <v>465</v>
      </c>
      <c r="B226" s="132"/>
      <c r="C226" s="93" t="s">
        <v>170</v>
      </c>
      <c r="D226" s="93" t="s">
        <v>171</v>
      </c>
      <c r="E226" s="132" t="s">
        <v>151</v>
      </c>
      <c r="F226" s="190"/>
      <c r="G226" s="191"/>
      <c r="H226" s="191"/>
      <c r="I226" s="191"/>
      <c r="J226" s="191"/>
      <c r="K226" s="107">
        <f t="shared" si="4"/>
        <v>0</v>
      </c>
      <c r="L226" s="107">
        <f t="shared" si="5"/>
        <v>0</v>
      </c>
      <c r="M226" s="107">
        <f t="shared" si="6"/>
        <v>0</v>
      </c>
      <c r="N226" s="107">
        <f t="shared" si="7"/>
        <v>0</v>
      </c>
      <c r="O226" s="223"/>
    </row>
    <row r="227" ht="120" spans="1:15">
      <c r="A227" s="237" t="s">
        <v>466</v>
      </c>
      <c r="B227" s="132"/>
      <c r="C227" s="93" t="s">
        <v>316</v>
      </c>
      <c r="D227" s="93" t="s">
        <v>383</v>
      </c>
      <c r="E227" s="132" t="s">
        <v>151</v>
      </c>
      <c r="F227" s="190"/>
      <c r="G227" s="191"/>
      <c r="H227" s="191"/>
      <c r="I227" s="191"/>
      <c r="J227" s="191"/>
      <c r="K227" s="107">
        <f t="shared" si="4"/>
        <v>0</v>
      </c>
      <c r="L227" s="107">
        <f t="shared" si="5"/>
        <v>0</v>
      </c>
      <c r="M227" s="107">
        <f t="shared" si="6"/>
        <v>0</v>
      </c>
      <c r="N227" s="107">
        <f t="shared" si="7"/>
        <v>0</v>
      </c>
      <c r="O227" s="223"/>
    </row>
    <row r="228" ht="120" outlineLevel="1" spans="1:15">
      <c r="A228" s="237" t="s">
        <v>467</v>
      </c>
      <c r="B228" s="132"/>
      <c r="C228" s="93" t="s">
        <v>174</v>
      </c>
      <c r="D228" s="93" t="s">
        <v>175</v>
      </c>
      <c r="E228" s="132" t="s">
        <v>151</v>
      </c>
      <c r="F228" s="190"/>
      <c r="G228" s="191"/>
      <c r="H228" s="191"/>
      <c r="I228" s="191"/>
      <c r="J228" s="191"/>
      <c r="K228" s="107">
        <f t="shared" si="4"/>
        <v>0</v>
      </c>
      <c r="L228" s="107">
        <f t="shared" si="5"/>
        <v>0</v>
      </c>
      <c r="M228" s="107">
        <f t="shared" si="6"/>
        <v>0</v>
      </c>
      <c r="N228" s="107">
        <f t="shared" si="7"/>
        <v>0</v>
      </c>
      <c r="O228" s="223"/>
    </row>
    <row r="229" ht="96" spans="1:15">
      <c r="A229" s="237" t="s">
        <v>468</v>
      </c>
      <c r="B229" s="132"/>
      <c r="C229" s="93" t="s">
        <v>203</v>
      </c>
      <c r="D229" s="93" t="s">
        <v>204</v>
      </c>
      <c r="E229" s="132" t="s">
        <v>151</v>
      </c>
      <c r="F229" s="190"/>
      <c r="G229" s="191"/>
      <c r="H229" s="191"/>
      <c r="I229" s="191"/>
      <c r="J229" s="191"/>
      <c r="K229" s="107">
        <f t="shared" si="4"/>
        <v>0</v>
      </c>
      <c r="L229" s="107">
        <f t="shared" si="5"/>
        <v>0</v>
      </c>
      <c r="M229" s="107">
        <f t="shared" si="6"/>
        <v>0</v>
      </c>
      <c r="N229" s="107">
        <f t="shared" si="7"/>
        <v>0</v>
      </c>
      <c r="O229" s="223"/>
    </row>
    <row r="230" ht="144" spans="1:15">
      <c r="A230" s="237" t="s">
        <v>469</v>
      </c>
      <c r="B230" s="132"/>
      <c r="C230" s="93" t="s">
        <v>180</v>
      </c>
      <c r="D230" s="93" t="s">
        <v>181</v>
      </c>
      <c r="E230" s="132" t="s">
        <v>182</v>
      </c>
      <c r="F230" s="190"/>
      <c r="G230" s="191"/>
      <c r="H230" s="191"/>
      <c r="I230" s="191"/>
      <c r="J230" s="191"/>
      <c r="K230" s="107">
        <f t="shared" si="4"/>
        <v>0</v>
      </c>
      <c r="L230" s="107">
        <f t="shared" si="5"/>
        <v>0</v>
      </c>
      <c r="M230" s="107">
        <f t="shared" si="6"/>
        <v>0</v>
      </c>
      <c r="N230" s="107">
        <f t="shared" si="7"/>
        <v>0</v>
      </c>
      <c r="O230" s="223"/>
    </row>
    <row r="231" ht="14.25" outlineLevel="1" spans="1:15">
      <c r="A231" s="261" t="s">
        <v>470</v>
      </c>
      <c r="B231" s="261"/>
      <c r="C231" s="262" t="s">
        <v>471</v>
      </c>
      <c r="D231" s="262"/>
      <c r="E231" s="262"/>
      <c r="F231" s="263"/>
      <c r="G231" s="264"/>
      <c r="H231" s="264"/>
      <c r="I231" s="264"/>
      <c r="J231" s="264"/>
      <c r="K231" s="262"/>
      <c r="L231" s="262"/>
      <c r="M231" s="262"/>
      <c r="N231" s="262"/>
      <c r="O231" s="262"/>
    </row>
    <row r="232" ht="48" spans="1:15">
      <c r="A232" s="237" t="s">
        <v>472</v>
      </c>
      <c r="B232" s="132"/>
      <c r="C232" s="93" t="s">
        <v>156</v>
      </c>
      <c r="D232" s="93" t="s">
        <v>157</v>
      </c>
      <c r="E232" s="132" t="s">
        <v>151</v>
      </c>
      <c r="F232" s="190"/>
      <c r="G232" s="191"/>
      <c r="H232" s="191"/>
      <c r="I232" s="191"/>
      <c r="J232" s="191"/>
      <c r="K232" s="107">
        <f>SUM(G232:J232)*$K$5</f>
        <v>0</v>
      </c>
      <c r="L232" s="107">
        <f>SUM(G232:J232)*$L$5</f>
        <v>0</v>
      </c>
      <c r="M232" s="107">
        <f>G232*$M$5</f>
        <v>0</v>
      </c>
      <c r="N232" s="107">
        <f>SUM(G232:M232)*$N$5</f>
        <v>0</v>
      </c>
      <c r="O232" s="223"/>
    </row>
    <row r="233" ht="216" spans="1:15">
      <c r="A233" s="237" t="s">
        <v>473</v>
      </c>
      <c r="B233" s="132"/>
      <c r="C233" s="93" t="s">
        <v>240</v>
      </c>
      <c r="D233" s="93" t="s">
        <v>241</v>
      </c>
      <c r="E233" s="132" t="s">
        <v>151</v>
      </c>
      <c r="F233" s="190"/>
      <c r="G233" s="191"/>
      <c r="H233" s="191"/>
      <c r="I233" s="191"/>
      <c r="J233" s="191"/>
      <c r="K233" s="107">
        <f>SUM(G233:J233)*$K$5</f>
        <v>0</v>
      </c>
      <c r="L233" s="107">
        <f>SUM(G233:J233)*$L$5</f>
        <v>0</v>
      </c>
      <c r="M233" s="107">
        <f>G233*$M$5</f>
        <v>0</v>
      </c>
      <c r="N233" s="107">
        <f>SUM(G233:M233)*$N$5</f>
        <v>0</v>
      </c>
      <c r="O233" s="223"/>
    </row>
    <row r="234" ht="72" spans="1:15">
      <c r="A234" s="237" t="s">
        <v>474</v>
      </c>
      <c r="B234" s="132"/>
      <c r="C234" s="93" t="s">
        <v>339</v>
      </c>
      <c r="D234" s="93" t="s">
        <v>168</v>
      </c>
      <c r="E234" s="132" t="s">
        <v>151</v>
      </c>
      <c r="F234" s="190"/>
      <c r="G234" s="191"/>
      <c r="H234" s="191"/>
      <c r="I234" s="191"/>
      <c r="J234" s="191"/>
      <c r="K234" s="107">
        <f>SUM(G234:J234)*$K$5</f>
        <v>0</v>
      </c>
      <c r="L234" s="107">
        <f>SUM(G234:J234)*$L$5</f>
        <v>0</v>
      </c>
      <c r="M234" s="107">
        <f>G234*$M$5</f>
        <v>0</v>
      </c>
      <c r="N234" s="107">
        <f>SUM(G234:M234)*$N$5</f>
        <v>0</v>
      </c>
      <c r="O234" s="223"/>
    </row>
    <row r="235" ht="72.75" outlineLevel="1" spans="1:15">
      <c r="A235" s="243" t="s">
        <v>475</v>
      </c>
      <c r="B235" s="134"/>
      <c r="C235" s="97" t="s">
        <v>170</v>
      </c>
      <c r="D235" s="97" t="s">
        <v>171</v>
      </c>
      <c r="E235" s="134" t="s">
        <v>151</v>
      </c>
      <c r="F235" s="190"/>
      <c r="G235" s="191"/>
      <c r="H235" s="191"/>
      <c r="I235" s="191"/>
      <c r="J235" s="191"/>
      <c r="K235" s="107">
        <f>SUM(G235:J235)*$K$5</f>
        <v>0</v>
      </c>
      <c r="L235" s="107">
        <f>SUM(G235:J235)*$L$5</f>
        <v>0</v>
      </c>
      <c r="M235" s="107">
        <f>G235*$M$5</f>
        <v>0</v>
      </c>
      <c r="N235" s="107">
        <f>SUM(G235:M235)*$N$5</f>
        <v>0</v>
      </c>
      <c r="O235" s="223"/>
    </row>
    <row r="236" ht="120" spans="1:15">
      <c r="A236" s="237" t="s">
        <v>476</v>
      </c>
      <c r="B236" s="132"/>
      <c r="C236" s="93" t="s">
        <v>316</v>
      </c>
      <c r="D236" s="93" t="s">
        <v>383</v>
      </c>
      <c r="E236" s="132" t="s">
        <v>151</v>
      </c>
      <c r="F236" s="190"/>
      <c r="G236" s="191"/>
      <c r="H236" s="191"/>
      <c r="I236" s="191"/>
      <c r="J236" s="191"/>
      <c r="K236" s="107">
        <f>SUM(G236:J236)*$K$5</f>
        <v>0</v>
      </c>
      <c r="L236" s="107">
        <f>SUM(G236:J236)*$L$5</f>
        <v>0</v>
      </c>
      <c r="M236" s="107">
        <f>G236*$M$5</f>
        <v>0</v>
      </c>
      <c r="N236" s="107">
        <f>SUM(G236:M236)*$N$5</f>
        <v>0</v>
      </c>
      <c r="O236" s="223"/>
    </row>
    <row r="237" ht="72" outlineLevel="1" spans="1:15">
      <c r="A237" s="457" t="s">
        <v>477</v>
      </c>
      <c r="B237" s="132"/>
      <c r="C237" s="93" t="s">
        <v>478</v>
      </c>
      <c r="D237" s="93" t="s">
        <v>479</v>
      </c>
      <c r="E237" s="132" t="s">
        <v>151</v>
      </c>
      <c r="F237" s="190"/>
      <c r="G237" s="191"/>
      <c r="H237" s="191"/>
      <c r="I237" s="191"/>
      <c r="J237" s="191"/>
      <c r="K237" s="107">
        <f>SUM(G237:J237)*$K$5</f>
        <v>0</v>
      </c>
      <c r="L237" s="107">
        <f>SUM(G237:J237)*$L$5</f>
        <v>0</v>
      </c>
      <c r="M237" s="107">
        <f>G237*$M$5</f>
        <v>0</v>
      </c>
      <c r="N237" s="107">
        <f>SUM(G237:M237)*$N$5</f>
        <v>0</v>
      </c>
      <c r="O237" s="223"/>
    </row>
    <row r="238" ht="72" spans="1:15">
      <c r="A238" s="237" t="s">
        <v>480</v>
      </c>
      <c r="B238" s="132"/>
      <c r="C238" s="93" t="s">
        <v>460</v>
      </c>
      <c r="D238" s="93" t="s">
        <v>481</v>
      </c>
      <c r="E238" s="132" t="s">
        <v>182</v>
      </c>
      <c r="F238" s="190"/>
      <c r="G238" s="191"/>
      <c r="H238" s="191"/>
      <c r="I238" s="191"/>
      <c r="J238" s="191"/>
      <c r="K238" s="107">
        <f>SUM(G238:J238)*$K$5</f>
        <v>0</v>
      </c>
      <c r="L238" s="107">
        <f>SUM(G238:J238)*$L$5</f>
        <v>0</v>
      </c>
      <c r="M238" s="107">
        <f>G238*$M$5</f>
        <v>0</v>
      </c>
      <c r="N238" s="107">
        <f>SUM(G238:M238)*$N$5</f>
        <v>0</v>
      </c>
      <c r="O238" s="223"/>
    </row>
    <row r="239" ht="96" spans="1:15">
      <c r="A239" s="237" t="s">
        <v>482</v>
      </c>
      <c r="B239" s="132"/>
      <c r="C239" s="93" t="s">
        <v>203</v>
      </c>
      <c r="D239" s="93" t="s">
        <v>204</v>
      </c>
      <c r="E239" s="132" t="s">
        <v>151</v>
      </c>
      <c r="F239" s="190"/>
      <c r="G239" s="191"/>
      <c r="H239" s="191"/>
      <c r="I239" s="191"/>
      <c r="J239" s="191"/>
      <c r="K239" s="107">
        <f>SUM(G239:J239)*$K$5</f>
        <v>0</v>
      </c>
      <c r="L239" s="107">
        <f>SUM(G239:J239)*$L$5</f>
        <v>0</v>
      </c>
      <c r="M239" s="107">
        <f>G239*$M$5</f>
        <v>0</v>
      </c>
      <c r="N239" s="107">
        <f>SUM(G239:M239)*$N$5</f>
        <v>0</v>
      </c>
      <c r="O239" s="223"/>
    </row>
    <row r="240" ht="144" outlineLevel="1" spans="1:15">
      <c r="A240" s="237" t="s">
        <v>483</v>
      </c>
      <c r="B240" s="132"/>
      <c r="C240" s="93" t="s">
        <v>180</v>
      </c>
      <c r="D240" s="93" t="s">
        <v>181</v>
      </c>
      <c r="E240" s="132" t="s">
        <v>182</v>
      </c>
      <c r="F240" s="190"/>
      <c r="G240" s="191"/>
      <c r="H240" s="191"/>
      <c r="I240" s="191"/>
      <c r="J240" s="191"/>
      <c r="K240" s="107">
        <f>SUM(G240:J240)*$K$5</f>
        <v>0</v>
      </c>
      <c r="L240" s="107">
        <f>SUM(G240:J240)*$L$5</f>
        <v>0</v>
      </c>
      <c r="M240" s="107">
        <f>G240*$M$5</f>
        <v>0</v>
      </c>
      <c r="N240" s="107">
        <f>SUM(G240:M240)*$N$5</f>
        <v>0</v>
      </c>
      <c r="O240" s="223"/>
    </row>
    <row r="241" ht="14.25" spans="1:15">
      <c r="A241" s="261" t="s">
        <v>484</v>
      </c>
      <c r="B241" s="261"/>
      <c r="C241" s="262" t="s">
        <v>485</v>
      </c>
      <c r="D241" s="262"/>
      <c r="E241" s="262"/>
      <c r="F241" s="263"/>
      <c r="G241" s="264"/>
      <c r="H241" s="264"/>
      <c r="I241" s="264"/>
      <c r="J241" s="264"/>
      <c r="K241" s="262"/>
      <c r="L241" s="262"/>
      <c r="M241" s="262"/>
      <c r="N241" s="262"/>
      <c r="O241" s="262"/>
    </row>
    <row r="242" ht="48" spans="1:15">
      <c r="A242" s="237" t="s">
        <v>486</v>
      </c>
      <c r="B242" s="132"/>
      <c r="C242" s="93" t="s">
        <v>156</v>
      </c>
      <c r="D242" s="93" t="s">
        <v>157</v>
      </c>
      <c r="E242" s="132" t="s">
        <v>151</v>
      </c>
      <c r="F242" s="190"/>
      <c r="G242" s="191"/>
      <c r="H242" s="191"/>
      <c r="I242" s="191"/>
      <c r="J242" s="191"/>
      <c r="K242" s="107">
        <f>SUM(G242:J242)*$K$5</f>
        <v>0</v>
      </c>
      <c r="L242" s="107">
        <f>SUM(G242:J242)*$L$5</f>
        <v>0</v>
      </c>
      <c r="M242" s="107">
        <f>G242*$M$5</f>
        <v>0</v>
      </c>
      <c r="N242" s="107">
        <f>SUM(G242:M242)*$N$5</f>
        <v>0</v>
      </c>
      <c r="O242" s="223"/>
    </row>
    <row r="243" ht="216" outlineLevel="1" spans="1:15">
      <c r="A243" s="237" t="s">
        <v>487</v>
      </c>
      <c r="B243" s="132"/>
      <c r="C243" s="93" t="s">
        <v>240</v>
      </c>
      <c r="D243" s="93" t="s">
        <v>241</v>
      </c>
      <c r="E243" s="132" t="s">
        <v>151</v>
      </c>
      <c r="F243" s="190"/>
      <c r="G243" s="191"/>
      <c r="H243" s="191"/>
      <c r="I243" s="191"/>
      <c r="J243" s="191"/>
      <c r="K243" s="107">
        <f>SUM(G243:J243)*$K$5</f>
        <v>0</v>
      </c>
      <c r="L243" s="107">
        <f>SUM(G243:J243)*$L$5</f>
        <v>0</v>
      </c>
      <c r="M243" s="107">
        <f>G243*$M$5</f>
        <v>0</v>
      </c>
      <c r="N243" s="107">
        <f>SUM(G243:M243)*$N$5</f>
        <v>0</v>
      </c>
      <c r="O243" s="223"/>
    </row>
    <row r="244" ht="120" spans="1:15">
      <c r="A244" s="237" t="s">
        <v>488</v>
      </c>
      <c r="B244" s="132"/>
      <c r="C244" s="93" t="s">
        <v>174</v>
      </c>
      <c r="D244" s="93" t="s">
        <v>175</v>
      </c>
      <c r="E244" s="132" t="s">
        <v>151</v>
      </c>
      <c r="F244" s="190"/>
      <c r="G244" s="191"/>
      <c r="H244" s="191"/>
      <c r="I244" s="191"/>
      <c r="J244" s="191"/>
      <c r="K244" s="107">
        <f>SUM(G244:J244)*$K$5</f>
        <v>0</v>
      </c>
      <c r="L244" s="107">
        <f>SUM(G244:J244)*$L$5</f>
        <v>0</v>
      </c>
      <c r="M244" s="107">
        <f>G244*$M$5</f>
        <v>0</v>
      </c>
      <c r="N244" s="107">
        <f>SUM(G244:M244)*$N$5</f>
        <v>0</v>
      </c>
      <c r="O244" s="223"/>
    </row>
    <row r="245" ht="96.75" spans="1:15">
      <c r="A245" s="243" t="s">
        <v>489</v>
      </c>
      <c r="B245" s="134"/>
      <c r="C245" s="97" t="s">
        <v>203</v>
      </c>
      <c r="D245" s="93" t="s">
        <v>204</v>
      </c>
      <c r="E245" s="134" t="s">
        <v>151</v>
      </c>
      <c r="F245" s="190"/>
      <c r="G245" s="191"/>
      <c r="H245" s="191"/>
      <c r="I245" s="191"/>
      <c r="J245" s="191"/>
      <c r="K245" s="107">
        <f>SUM(G245:J245)*$K$5</f>
        <v>0</v>
      </c>
      <c r="L245" s="107">
        <f>SUM(G245:J245)*$L$5</f>
        <v>0</v>
      </c>
      <c r="M245" s="107">
        <f>G245*$M$5</f>
        <v>0</v>
      </c>
      <c r="N245" s="107">
        <f>SUM(G245:M245)*$N$5</f>
        <v>0</v>
      </c>
      <c r="O245" s="223"/>
    </row>
    <row r="246" ht="144" spans="1:15">
      <c r="A246" s="237" t="s">
        <v>490</v>
      </c>
      <c r="B246" s="132"/>
      <c r="C246" s="93" t="s">
        <v>180</v>
      </c>
      <c r="D246" s="93" t="s">
        <v>181</v>
      </c>
      <c r="E246" s="132" t="s">
        <v>182</v>
      </c>
      <c r="F246" s="190"/>
      <c r="G246" s="191"/>
      <c r="H246" s="191"/>
      <c r="I246" s="191"/>
      <c r="J246" s="191"/>
      <c r="K246" s="107">
        <f>SUM(G246:J246)*$K$5</f>
        <v>0</v>
      </c>
      <c r="L246" s="107">
        <f>SUM(G246:J246)*$L$5</f>
        <v>0</v>
      </c>
      <c r="M246" s="107">
        <f>G246*$M$5</f>
        <v>0</v>
      </c>
      <c r="N246" s="107">
        <f>SUM(G246:M246)*$N$5</f>
        <v>0</v>
      </c>
      <c r="O246" s="223"/>
    </row>
    <row r="247" ht="72" spans="1:15">
      <c r="A247" s="237" t="s">
        <v>491</v>
      </c>
      <c r="B247" s="132"/>
      <c r="C247" s="93" t="s">
        <v>170</v>
      </c>
      <c r="D247" s="93" t="s">
        <v>171</v>
      </c>
      <c r="E247" s="132" t="s">
        <v>151</v>
      </c>
      <c r="F247" s="190"/>
      <c r="G247" s="191"/>
      <c r="H247" s="191"/>
      <c r="I247" s="191"/>
      <c r="J247" s="191"/>
      <c r="K247" s="107">
        <f>SUM(G247:J247)*$K$5</f>
        <v>0</v>
      </c>
      <c r="L247" s="107">
        <f>SUM(G247:J247)*$L$5</f>
        <v>0</v>
      </c>
      <c r="M247" s="107">
        <f>G247*$M$5</f>
        <v>0</v>
      </c>
      <c r="N247" s="107">
        <f>SUM(G247:M247)*$N$5</f>
        <v>0</v>
      </c>
      <c r="O247" s="223"/>
    </row>
    <row r="248" ht="72" outlineLevel="1" spans="1:15">
      <c r="A248" s="237" t="s">
        <v>492</v>
      </c>
      <c r="B248" s="132"/>
      <c r="C248" s="93" t="s">
        <v>185</v>
      </c>
      <c r="D248" s="93" t="s">
        <v>493</v>
      </c>
      <c r="E248" s="132" t="s">
        <v>143</v>
      </c>
      <c r="F248" s="190"/>
      <c r="G248" s="191"/>
      <c r="H248" s="191"/>
      <c r="I248" s="191"/>
      <c r="J248" s="191"/>
      <c r="K248" s="107">
        <f>SUM(G248:J248)*$K$5</f>
        <v>0</v>
      </c>
      <c r="L248" s="107">
        <f>SUM(G248:J248)*$L$5</f>
        <v>0</v>
      </c>
      <c r="M248" s="107">
        <f>G248*$M$5</f>
        <v>0</v>
      </c>
      <c r="N248" s="107">
        <f>SUM(G248:M248)*$N$5</f>
        <v>0</v>
      </c>
      <c r="O248" s="223"/>
    </row>
    <row r="249" ht="24" spans="1:15">
      <c r="A249" s="265" t="s">
        <v>494</v>
      </c>
      <c r="B249" s="265"/>
      <c r="C249" s="266" t="s">
        <v>495</v>
      </c>
      <c r="D249" s="266"/>
      <c r="E249" s="266"/>
      <c r="F249" s="267"/>
      <c r="G249" s="268"/>
      <c r="H249" s="268"/>
      <c r="I249" s="268"/>
      <c r="J249" s="268"/>
      <c r="K249" s="266">
        <f>SUM(G249:J249)*$K$5</f>
        <v>0</v>
      </c>
      <c r="L249" s="266">
        <f>SUM(G249:J249)*$L$5</f>
        <v>0</v>
      </c>
      <c r="M249" s="266">
        <f>G249*$M$5</f>
        <v>0</v>
      </c>
      <c r="N249" s="266">
        <f>SUM(G249:M249)*$N$5</f>
        <v>0</v>
      </c>
      <c r="O249" s="266"/>
    </row>
    <row r="250" ht="48" spans="1:15">
      <c r="A250" s="237" t="s">
        <v>496</v>
      </c>
      <c r="B250" s="132"/>
      <c r="C250" s="93" t="s">
        <v>156</v>
      </c>
      <c r="D250" s="93" t="s">
        <v>157</v>
      </c>
      <c r="E250" s="132" t="s">
        <v>151</v>
      </c>
      <c r="F250" s="190"/>
      <c r="G250" s="191"/>
      <c r="H250" s="191"/>
      <c r="I250" s="191"/>
      <c r="J250" s="191"/>
      <c r="K250" s="107">
        <f>SUM(G250:J250)*$K$5</f>
        <v>0</v>
      </c>
      <c r="L250" s="107">
        <f>SUM(G250:J250)*$L$5</f>
        <v>0</v>
      </c>
      <c r="M250" s="107">
        <f>G250*$M$5</f>
        <v>0</v>
      </c>
      <c r="N250" s="107">
        <f>SUM(G250:M250)*$N$5</f>
        <v>0</v>
      </c>
      <c r="O250" s="223"/>
    </row>
    <row r="251" ht="72.75" spans="1:15">
      <c r="A251" s="243" t="s">
        <v>497</v>
      </c>
      <c r="B251" s="134"/>
      <c r="C251" s="97" t="s">
        <v>192</v>
      </c>
      <c r="D251" s="93" t="s">
        <v>450</v>
      </c>
      <c r="E251" s="134" t="s">
        <v>151</v>
      </c>
      <c r="F251" s="190"/>
      <c r="G251" s="191"/>
      <c r="H251" s="191"/>
      <c r="I251" s="191"/>
      <c r="J251" s="191"/>
      <c r="K251" s="107">
        <f>SUM(G251:J251)*$K$5</f>
        <v>0</v>
      </c>
      <c r="L251" s="107">
        <f>SUM(G251:J251)*$L$5</f>
        <v>0</v>
      </c>
      <c r="M251" s="107">
        <f>G251*$M$5</f>
        <v>0</v>
      </c>
      <c r="N251" s="107">
        <f>SUM(G251:M251)*$N$5</f>
        <v>0</v>
      </c>
      <c r="O251" s="223"/>
    </row>
    <row r="252" ht="216" outlineLevel="1" spans="1:15">
      <c r="A252" s="237" t="s">
        <v>498</v>
      </c>
      <c r="B252" s="132"/>
      <c r="C252" s="93" t="s">
        <v>240</v>
      </c>
      <c r="D252" s="93" t="s">
        <v>241</v>
      </c>
      <c r="E252" s="132" t="s">
        <v>151</v>
      </c>
      <c r="F252" s="190"/>
      <c r="G252" s="191"/>
      <c r="H252" s="191"/>
      <c r="I252" s="191"/>
      <c r="J252" s="191"/>
      <c r="K252" s="107">
        <f>SUM(G252:J252)*$K$5</f>
        <v>0</v>
      </c>
      <c r="L252" s="107">
        <f>SUM(G252:J252)*$L$5</f>
        <v>0</v>
      </c>
      <c r="M252" s="107">
        <f>G252*$M$5</f>
        <v>0</v>
      </c>
      <c r="N252" s="107">
        <f>SUM(G252:M252)*$N$5</f>
        <v>0</v>
      </c>
      <c r="O252" s="223"/>
    </row>
    <row r="253" ht="96" spans="1:15">
      <c r="A253" s="237" t="s">
        <v>499</v>
      </c>
      <c r="B253" s="132"/>
      <c r="C253" s="93" t="s">
        <v>203</v>
      </c>
      <c r="D253" s="93" t="s">
        <v>204</v>
      </c>
      <c r="E253" s="132" t="s">
        <v>151</v>
      </c>
      <c r="F253" s="190"/>
      <c r="G253" s="191"/>
      <c r="H253" s="191"/>
      <c r="I253" s="191"/>
      <c r="J253" s="191"/>
      <c r="K253" s="107">
        <f>SUM(G253:J253)*$K$5</f>
        <v>0</v>
      </c>
      <c r="L253" s="107">
        <f>SUM(G253:J253)*$L$5</f>
        <v>0</v>
      </c>
      <c r="M253" s="107">
        <f>G253*$M$5</f>
        <v>0</v>
      </c>
      <c r="N253" s="107">
        <f>SUM(G253:M253)*$N$5</f>
        <v>0</v>
      </c>
      <c r="O253" s="223"/>
    </row>
    <row r="254" ht="144" spans="1:15">
      <c r="A254" s="237" t="s">
        <v>500</v>
      </c>
      <c r="B254" s="132"/>
      <c r="C254" s="93" t="s">
        <v>180</v>
      </c>
      <c r="D254" s="93" t="s">
        <v>181</v>
      </c>
      <c r="E254" s="132" t="s">
        <v>182</v>
      </c>
      <c r="F254" s="190"/>
      <c r="G254" s="191"/>
      <c r="H254" s="191"/>
      <c r="I254" s="191"/>
      <c r="J254" s="191"/>
      <c r="K254" s="107">
        <f>SUM(G254:J254)*$K$5</f>
        <v>0</v>
      </c>
      <c r="L254" s="107">
        <f>SUM(G254:J254)*$L$5</f>
        <v>0</v>
      </c>
      <c r="M254" s="107">
        <f>G254*$M$5</f>
        <v>0</v>
      </c>
      <c r="N254" s="107">
        <f>SUM(G254:M254)*$N$5</f>
        <v>0</v>
      </c>
      <c r="O254" s="223"/>
    </row>
    <row r="255" ht="84.75" spans="1:15">
      <c r="A255" s="243" t="s">
        <v>501</v>
      </c>
      <c r="B255" s="134"/>
      <c r="C255" s="97" t="s">
        <v>345</v>
      </c>
      <c r="D255" s="93" t="s">
        <v>346</v>
      </c>
      <c r="E255" s="134" t="s">
        <v>151</v>
      </c>
      <c r="F255" s="190"/>
      <c r="G255" s="191"/>
      <c r="H255" s="191"/>
      <c r="I255" s="191"/>
      <c r="J255" s="191"/>
      <c r="K255" s="107">
        <f>SUM(G255:J255)*$K$5</f>
        <v>0</v>
      </c>
      <c r="L255" s="107">
        <f>SUM(G255:J255)*$L$5</f>
        <v>0</v>
      </c>
      <c r="M255" s="107">
        <f>G255*$M$5</f>
        <v>0</v>
      </c>
      <c r="N255" s="107">
        <f>SUM(G255:M255)*$N$5</f>
        <v>0</v>
      </c>
      <c r="O255" s="223"/>
    </row>
    <row r="256" ht="72" spans="1:15">
      <c r="A256" s="237" t="s">
        <v>502</v>
      </c>
      <c r="B256" s="132"/>
      <c r="C256" s="93" t="s">
        <v>170</v>
      </c>
      <c r="D256" s="93" t="s">
        <v>171</v>
      </c>
      <c r="E256" s="132" t="s">
        <v>151</v>
      </c>
      <c r="F256" s="190"/>
      <c r="G256" s="191"/>
      <c r="H256" s="191"/>
      <c r="I256" s="191"/>
      <c r="J256" s="191"/>
      <c r="K256" s="107">
        <f>SUM(G256:J256)*$K$5</f>
        <v>0</v>
      </c>
      <c r="L256" s="107">
        <f>SUM(G256:J256)*$L$5</f>
        <v>0</v>
      </c>
      <c r="M256" s="107">
        <f>G256*$M$5</f>
        <v>0</v>
      </c>
      <c r="N256" s="107">
        <f>SUM(G256:M256)*$N$5</f>
        <v>0</v>
      </c>
      <c r="O256" s="223"/>
    </row>
    <row r="257" ht="27" outlineLevel="1" spans="1:15">
      <c r="A257" s="269" t="s">
        <v>523</v>
      </c>
      <c r="B257" s="270"/>
      <c r="C257" s="271" t="s">
        <v>504</v>
      </c>
      <c r="D257" s="272"/>
      <c r="E257" s="272"/>
      <c r="F257" s="273">
        <f>ROUND(SUM(G257:N257),2)</f>
        <v>0</v>
      </c>
      <c r="G257" s="271"/>
      <c r="H257" s="271"/>
      <c r="I257" s="271"/>
      <c r="J257" s="271"/>
      <c r="K257" s="272">
        <f>SUM(G257:J257)*$K$5</f>
        <v>0</v>
      </c>
      <c r="L257" s="272">
        <f>SUM(G257:J257)*$L$5</f>
        <v>0</v>
      </c>
      <c r="M257" s="272">
        <f>G257*$M$5</f>
        <v>0</v>
      </c>
      <c r="N257" s="272">
        <f>SUM(G257:M257)*$N$5</f>
        <v>0</v>
      </c>
      <c r="O257" s="272"/>
    </row>
    <row r="258" spans="1:15">
      <c r="A258" s="274">
        <v>0</v>
      </c>
      <c r="B258" s="275">
        <v>0</v>
      </c>
      <c r="C258" s="275">
        <v>0</v>
      </c>
      <c r="D258" s="276">
        <v>0</v>
      </c>
      <c r="E258" s="275">
        <v>0</v>
      </c>
      <c r="F258" s="190">
        <f t="shared" ref="F258:F267" si="8">SUM(G258:N258)</f>
        <v>0</v>
      </c>
      <c r="G258" s="277"/>
      <c r="H258" s="277"/>
      <c r="I258" s="277"/>
      <c r="J258" s="277"/>
      <c r="K258" s="107">
        <f>SUM(G258:J258)*$K$5</f>
        <v>0</v>
      </c>
      <c r="L258" s="107">
        <f>SUM(G258:J258)*$L$5</f>
        <v>0</v>
      </c>
      <c r="M258" s="107">
        <f>G258*$M$5</f>
        <v>0</v>
      </c>
      <c r="N258" s="107">
        <f>SUM(G258:M258)*$N$5</f>
        <v>0</v>
      </c>
      <c r="O258" s="223"/>
    </row>
    <row r="259" spans="1:15">
      <c r="A259" s="274">
        <v>0</v>
      </c>
      <c r="B259" s="275">
        <v>0</v>
      </c>
      <c r="C259" s="275">
        <v>0</v>
      </c>
      <c r="D259" s="276">
        <v>0</v>
      </c>
      <c r="E259" s="275">
        <v>0</v>
      </c>
      <c r="F259" s="190">
        <f t="shared" si="8"/>
        <v>0</v>
      </c>
      <c r="G259" s="277"/>
      <c r="H259" s="277"/>
      <c r="I259" s="277"/>
      <c r="J259" s="277"/>
      <c r="K259" s="107">
        <f>SUM(G259:J259)*$K$5</f>
        <v>0</v>
      </c>
      <c r="L259" s="107">
        <f>SUM(G259:J259)*$L$5</f>
        <v>0</v>
      </c>
      <c r="M259" s="107">
        <f>G259*$M$5</f>
        <v>0</v>
      </c>
      <c r="N259" s="107">
        <f>SUM(G259:M259)*$N$5</f>
        <v>0</v>
      </c>
      <c r="O259" s="223"/>
    </row>
    <row r="260" spans="1:15">
      <c r="A260" s="274">
        <v>0</v>
      </c>
      <c r="B260" s="275">
        <v>0</v>
      </c>
      <c r="C260" s="275">
        <v>0</v>
      </c>
      <c r="D260" s="276">
        <v>0</v>
      </c>
      <c r="E260" s="275">
        <v>0</v>
      </c>
      <c r="F260" s="190">
        <f t="shared" si="8"/>
        <v>0</v>
      </c>
      <c r="G260" s="277"/>
      <c r="H260" s="277"/>
      <c r="I260" s="277"/>
      <c r="J260" s="277"/>
      <c r="K260" s="107">
        <f>SUM(G260:J260)*$K$5</f>
        <v>0</v>
      </c>
      <c r="L260" s="107">
        <f>SUM(G260:J260)*$L$5</f>
        <v>0</v>
      </c>
      <c r="M260" s="107">
        <f>G260*$M$5</f>
        <v>0</v>
      </c>
      <c r="N260" s="107">
        <f>SUM(G260:M260)*$N$5</f>
        <v>0</v>
      </c>
      <c r="O260" s="223"/>
    </row>
    <row r="261" spans="1:15">
      <c r="A261" s="274">
        <v>0</v>
      </c>
      <c r="B261" s="275">
        <v>0</v>
      </c>
      <c r="C261" s="275">
        <v>0</v>
      </c>
      <c r="D261" s="276">
        <v>0</v>
      </c>
      <c r="E261" s="275">
        <v>0</v>
      </c>
      <c r="F261" s="190">
        <f t="shared" si="8"/>
        <v>0</v>
      </c>
      <c r="G261" s="277"/>
      <c r="H261" s="277"/>
      <c r="I261" s="277"/>
      <c r="J261" s="277"/>
      <c r="K261" s="107">
        <f>SUM(G261:J261)*$K$5</f>
        <v>0</v>
      </c>
      <c r="L261" s="107">
        <f>SUM(G261:J261)*$L$5</f>
        <v>0</v>
      </c>
      <c r="M261" s="107">
        <f>G261*$M$5</f>
        <v>0</v>
      </c>
      <c r="N261" s="107">
        <f>SUM(G261:M261)*$N$5</f>
        <v>0</v>
      </c>
      <c r="O261" s="223"/>
    </row>
    <row r="262" spans="1:15">
      <c r="A262" s="274">
        <v>0</v>
      </c>
      <c r="B262" s="275">
        <v>0</v>
      </c>
      <c r="C262" s="275">
        <v>0</v>
      </c>
      <c r="D262" s="276">
        <v>0</v>
      </c>
      <c r="E262" s="275">
        <v>0</v>
      </c>
      <c r="F262" s="190">
        <f t="shared" si="8"/>
        <v>0</v>
      </c>
      <c r="G262" s="277"/>
      <c r="H262" s="277"/>
      <c r="I262" s="277"/>
      <c r="J262" s="277"/>
      <c r="K262" s="107">
        <f>SUM(G262:J262)*$K$5</f>
        <v>0</v>
      </c>
      <c r="L262" s="107">
        <f>SUM(G262:J262)*$L$5</f>
        <v>0</v>
      </c>
      <c r="M262" s="107">
        <f>G262*$M$5</f>
        <v>0</v>
      </c>
      <c r="N262" s="107">
        <f>SUM(G262:M262)*$N$5</f>
        <v>0</v>
      </c>
      <c r="O262" s="223"/>
    </row>
    <row r="263" spans="1:15">
      <c r="A263" s="274">
        <v>0</v>
      </c>
      <c r="B263" s="275">
        <v>0</v>
      </c>
      <c r="C263" s="275">
        <v>0</v>
      </c>
      <c r="D263" s="276">
        <v>0</v>
      </c>
      <c r="E263" s="275">
        <v>0</v>
      </c>
      <c r="F263" s="190">
        <f t="shared" si="8"/>
        <v>0</v>
      </c>
      <c r="G263" s="277"/>
      <c r="H263" s="277"/>
      <c r="I263" s="277"/>
      <c r="J263" s="277"/>
      <c r="K263" s="107">
        <f>SUM(G263:J263)*$K$5</f>
        <v>0</v>
      </c>
      <c r="L263" s="107">
        <f>SUM(G263:J263)*$L$5</f>
        <v>0</v>
      </c>
      <c r="M263" s="107">
        <f>G263*$M$5</f>
        <v>0</v>
      </c>
      <c r="N263" s="107">
        <f>SUM(G263:M263)*$N$5</f>
        <v>0</v>
      </c>
      <c r="O263" s="223"/>
    </row>
    <row r="264" spans="1:15">
      <c r="A264" s="274">
        <v>0</v>
      </c>
      <c r="B264" s="275">
        <v>0</v>
      </c>
      <c r="C264" s="275">
        <v>0</v>
      </c>
      <c r="D264" s="276">
        <v>0</v>
      </c>
      <c r="E264" s="275">
        <v>0</v>
      </c>
      <c r="F264" s="190">
        <f t="shared" si="8"/>
        <v>0</v>
      </c>
      <c r="G264" s="277"/>
      <c r="H264" s="277"/>
      <c r="I264" s="277"/>
      <c r="J264" s="277"/>
      <c r="K264" s="107">
        <f>SUM(G264:J264)*$K$5</f>
        <v>0</v>
      </c>
      <c r="L264" s="107">
        <f>SUM(G264:J264)*$L$5</f>
        <v>0</v>
      </c>
      <c r="M264" s="107">
        <f>G264*$M$5</f>
        <v>0</v>
      </c>
      <c r="N264" s="107">
        <f>SUM(G264:M264)*$N$5</f>
        <v>0</v>
      </c>
      <c r="O264" s="223"/>
    </row>
    <row r="265" spans="1:15">
      <c r="A265" s="274">
        <v>0</v>
      </c>
      <c r="B265" s="275">
        <v>0</v>
      </c>
      <c r="C265" s="275">
        <v>0</v>
      </c>
      <c r="D265" s="276">
        <v>0</v>
      </c>
      <c r="E265" s="275">
        <v>0</v>
      </c>
      <c r="F265" s="190">
        <f t="shared" si="8"/>
        <v>0</v>
      </c>
      <c r="G265" s="277"/>
      <c r="H265" s="277"/>
      <c r="I265" s="277"/>
      <c r="J265" s="277"/>
      <c r="K265" s="107">
        <f>SUM(G265:J265)*$K$5</f>
        <v>0</v>
      </c>
      <c r="L265" s="107">
        <f>SUM(G265:J265)*$L$5</f>
        <v>0</v>
      </c>
      <c r="M265" s="107">
        <f>G265*$M$5</f>
        <v>0</v>
      </c>
      <c r="N265" s="107">
        <f>SUM(G265:M265)*$N$5</f>
        <v>0</v>
      </c>
      <c r="O265" s="223"/>
    </row>
    <row r="266" spans="1:15">
      <c r="A266" s="274">
        <v>0</v>
      </c>
      <c r="B266" s="275">
        <v>0</v>
      </c>
      <c r="C266" s="275">
        <v>0</v>
      </c>
      <c r="D266" s="276">
        <v>0</v>
      </c>
      <c r="E266" s="275">
        <v>0</v>
      </c>
      <c r="F266" s="190">
        <f t="shared" si="8"/>
        <v>0</v>
      </c>
      <c r="G266" s="277"/>
      <c r="H266" s="277"/>
      <c r="I266" s="277"/>
      <c r="J266" s="277"/>
      <c r="K266" s="107">
        <f>SUM(G266:J266)*$K$5</f>
        <v>0</v>
      </c>
      <c r="L266" s="107">
        <f>SUM(G266:J266)*$L$5</f>
        <v>0</v>
      </c>
      <c r="M266" s="107">
        <f>G266*$M$5</f>
        <v>0</v>
      </c>
      <c r="N266" s="107">
        <f>SUM(G266:M266)*$N$5</f>
        <v>0</v>
      </c>
      <c r="O266" s="223"/>
    </row>
    <row r="267" spans="1:15">
      <c r="A267" s="274">
        <v>0</v>
      </c>
      <c r="B267" s="275">
        <v>0</v>
      </c>
      <c r="C267" s="275">
        <v>0</v>
      </c>
      <c r="D267" s="276">
        <v>0</v>
      </c>
      <c r="E267" s="275">
        <v>0</v>
      </c>
      <c r="F267" s="190">
        <f t="shared" si="8"/>
        <v>0</v>
      </c>
      <c r="G267" s="277"/>
      <c r="H267" s="277"/>
      <c r="I267" s="277"/>
      <c r="J267" s="277"/>
      <c r="K267" s="107">
        <f>SUM(G267:J267)*$K$5</f>
        <v>0</v>
      </c>
      <c r="L267" s="107">
        <f>SUM(G267:J267)*$L$5</f>
        <v>0</v>
      </c>
      <c r="M267" s="107">
        <f>G267*$M$5</f>
        <v>0</v>
      </c>
      <c r="N267" s="107">
        <f>SUM(G267:M267)*$N$5</f>
        <v>0</v>
      </c>
      <c r="O267" s="223"/>
    </row>
    <row r="268" spans="1:15">
      <c r="A268" s="278" t="e">
        <f>'[31]3-装饰工程量清单计价表'!A324</f>
        <v>#REF!</v>
      </c>
      <c r="B268" s="279"/>
      <c r="C268" s="279"/>
      <c r="D268" s="280"/>
      <c r="E268" s="281" t="e">
        <f>'[31]3-装饰工程量清单计价表'!E324</f>
        <v>#REF!</v>
      </c>
      <c r="F268" s="282"/>
      <c r="G268" s="283"/>
      <c r="H268" s="283"/>
      <c r="I268" s="283"/>
      <c r="J268" s="283"/>
      <c r="K268" s="284"/>
      <c r="L268" s="284"/>
      <c r="M268" s="284"/>
      <c r="N268" s="284"/>
      <c r="O268" s="285"/>
    </row>
  </sheetData>
  <protectedRanges>
    <protectedRange sqref="K5:N5 O202:O257 O258:O65480 G258:J65480 G1:J6 O1:O32 O33 I7:J8 I9:J9 O34:O43 O44:O45 O46:O50 O51 I94:J94 I92:J92 O52:O91 O92:O199 I10:J10 I11:J11 I12:J12 I13:J13 I14:J14 I16:J16 I15:J15 I17:J17 I18:J18 I19:J19 I20:J20 I21:J21 I22:J22 I23:J23 I24:J25 I26:J26 I27:J27 I28:J28 I32:J32 I29:J29 I30:J30 I31:J31 I33:J33 I34:J34 I35:J35 I36:J36 I37:J37 I38:J38 I39:J39 I43:J43 I40:J40 I41:J41 I42:J42 I44:J44 I45:J45 I46:J46 I50:J50 I47:J47 I48:J48 I49:J49 I51:J51 I52:J52 I53:J53 I54:J54 I55:J55 I56:J56 I57:J57 I58:J59 I60:J60 I61:J61 I62:J62 I63:J63 I64:J64 I65:J65 I69:J69 I66:J66 I67:J67 I68:J68 I70:J70 I71:J71 I72:J72 I73:J73 I74:J74 I75:J76 I77:J77 I78:J78 I79:J79 I80:J80 I84:J84 I81:J81 I82:J82 I83:J83 I87:J87 I85:J85 I86:J86 I91:J91 I88:J88 I89:J89 I90:J90 I93:J93 I95:J95 I96:J96 I97:J97 I98:J98 I99:J99 I100:J100 I101:J101 I102:J102 I103:J103 I104:J104 I105:J105 I106:J106 I107:J107 I108:J108 I109:J109 I110:J111 I112:J112 I113:J113 I114:J114 I115:J115 I116:J116 I117:J117 I118:J118 I119:J119 I120:J120 I121:J121 I122:J122 I123:J123 I127:J127 I124:J124 I125:J125 I126:J126 I128:J128 I129:J129 I130:J130 I131:J131 I132:J132 I133:J133 I134:J134 I135:J136 I138:J138 I137:J137 I139:J139 I140:J140 I141:J141 I142:J142 I143:J143 I144:J144 I145:J145 I146:J146 I147:J147 I148:J149 I150:J150 I151:J151 I152:J152 I157:J157 I153:J153 I154:J154 I155:J155 I156:J156 I158:J158 I159:J159 I160:J160 I161:J161 I162:J162 I163:J164 I165:J165 I166:J166 I167:J167 I168:J168 I173:J173 I169:J169 I170:J170 I171:J171 I172:J172 I174:J174 I175:J175 I176:J176 I177:J177 I178:J178 I179:J179 I180:J180 I181:J182 I183:J183 I184:J184 I185:J185 I188:J188 I186:J186 I187:J187 I189:J189 I190:J190 I191:J191 I192:J192 I193:J193 I194:J194 I195:J195 I196:J196 I197:J197 I198:J198 I199:J199 I200:J200 I201:J201 I202:J202 I203:J203 I204:J204 I205:J205 I206:J206 I207:J207 I208:J208 I209:J209 I210:J210 I211:J211 I212:J212 I213:J213 I214:J214 I215:J215 I216:J216 I217:J217 I218:J218 I219:J219 I220:J220 I221:J221 I222:J222 I223:J223 I224:J224 I225:J225 I226:J226 I227:J227 I228:J228 I229:J229 I230:J230 I231:J231 I232:J232 I233:J233 I234:J234 I235:J235 I236:J236 I237:J237 I238:J238 I239:J239 I240:J240 I241:J241 I242:J242 I243:J243 I244:J244 I245:J245 I246:J246 I247:J247 I248:J248 I249:J249 I257:J257 I250:J250 I251:J251 I252:J252 I253:J253 I254:J254 I255:J255 I256:J256" name="区域2" securityDescriptor="O:WDG:WDD:"/>
  </protectedRanges>
  <autoFilter ref="A3:N268">
    <extLst/>
  </autoFilter>
  <mergeCells count="15">
    <mergeCell ref="A1:O1"/>
    <mergeCell ref="A2:O2"/>
    <mergeCell ref="G3:N3"/>
    <mergeCell ref="A268:C268"/>
    <mergeCell ref="A3:A6"/>
    <mergeCell ref="B3:B6"/>
    <mergeCell ref="C3:C6"/>
    <mergeCell ref="D3:D6"/>
    <mergeCell ref="E3:E6"/>
    <mergeCell ref="F3:F6"/>
    <mergeCell ref="G4:G6"/>
    <mergeCell ref="H4:H6"/>
    <mergeCell ref="I4:I6"/>
    <mergeCell ref="J4:J6"/>
    <mergeCell ref="O3:O6"/>
  </mergeCells>
  <conditionalFormatting sqref="F10:O10">
    <cfRule type="cellIs" dxfId="0" priority="60" operator="equal">
      <formula>0</formula>
    </cfRule>
  </conditionalFormatting>
  <conditionalFormatting sqref="F14:O14">
    <cfRule type="cellIs" dxfId="0" priority="59" operator="equal">
      <formula>0</formula>
    </cfRule>
  </conditionalFormatting>
  <conditionalFormatting sqref="F16:O16">
    <cfRule type="cellIs" dxfId="0" priority="58" operator="equal">
      <formula>0</formula>
    </cfRule>
  </conditionalFormatting>
  <conditionalFormatting sqref="F20:O20">
    <cfRule type="cellIs" dxfId="0" priority="57" operator="equal">
      <formula>0</formula>
    </cfRule>
  </conditionalFormatting>
  <conditionalFormatting sqref="F28:O28">
    <cfRule type="cellIs" dxfId="0" priority="55" operator="equal">
      <formula>0</formula>
    </cfRule>
  </conditionalFormatting>
  <conditionalFormatting sqref="F32:O32">
    <cfRule type="cellIs" dxfId="0" priority="54" operator="equal">
      <formula>0</formula>
    </cfRule>
  </conditionalFormatting>
  <conditionalFormatting sqref="F35:O35">
    <cfRule type="cellIs" dxfId="0" priority="53" operator="equal">
      <formula>0</formula>
    </cfRule>
  </conditionalFormatting>
  <conditionalFormatting sqref="F39:O39">
    <cfRule type="cellIs" dxfId="0" priority="52" operator="equal">
      <formula>0</formula>
    </cfRule>
  </conditionalFormatting>
  <conditionalFormatting sqref="F46:O46">
    <cfRule type="cellIs" dxfId="0" priority="50" operator="equal">
      <formula>0</formula>
    </cfRule>
  </conditionalFormatting>
  <conditionalFormatting sqref="F50:O50">
    <cfRule type="cellIs" dxfId="0" priority="49" operator="equal">
      <formula>0</formula>
    </cfRule>
  </conditionalFormatting>
  <conditionalFormatting sqref="F54:O54">
    <cfRule type="cellIs" dxfId="0" priority="48" operator="equal">
      <formula>0</formula>
    </cfRule>
  </conditionalFormatting>
  <conditionalFormatting sqref="F56:O56">
    <cfRule type="cellIs" dxfId="0" priority="47" operator="equal">
      <formula>0</formula>
    </cfRule>
  </conditionalFormatting>
  <conditionalFormatting sqref="F61:O61">
    <cfRule type="cellIs" dxfId="0" priority="45" operator="equal">
      <formula>0</formula>
    </cfRule>
  </conditionalFormatting>
  <conditionalFormatting sqref="F65:O65">
    <cfRule type="cellIs" dxfId="0" priority="44" operator="equal">
      <formula>0</formula>
    </cfRule>
  </conditionalFormatting>
  <conditionalFormatting sqref="F69:O69">
    <cfRule type="cellIs" dxfId="0" priority="43" operator="equal">
      <formula>0</formula>
    </cfRule>
  </conditionalFormatting>
  <conditionalFormatting sqref="F72:O72">
    <cfRule type="cellIs" dxfId="0" priority="42" operator="equal">
      <formula>0</formula>
    </cfRule>
  </conditionalFormatting>
  <conditionalFormatting sqref="F78:O78">
    <cfRule type="cellIs" dxfId="0" priority="40" operator="equal">
      <formula>0</formula>
    </cfRule>
  </conditionalFormatting>
  <conditionalFormatting sqref="F80:O80">
    <cfRule type="cellIs" dxfId="0" priority="39" operator="equal">
      <formula>0</formula>
    </cfRule>
  </conditionalFormatting>
  <conditionalFormatting sqref="F84:O84">
    <cfRule type="cellIs" dxfId="0" priority="38" operator="equal">
      <formula>0</formula>
    </cfRule>
  </conditionalFormatting>
  <conditionalFormatting sqref="E87:O87">
    <cfRule type="cellIs" dxfId="0" priority="37" operator="equal">
      <formula>0</formula>
    </cfRule>
  </conditionalFormatting>
  <conditionalFormatting sqref="F94:O94">
    <cfRule type="cellIs" dxfId="0" priority="35" operator="equal">
      <formula>0</formula>
    </cfRule>
  </conditionalFormatting>
  <conditionalFormatting sqref="D108">
    <cfRule type="cellIs" dxfId="0" priority="62" operator="equal">
      <formula>0</formula>
    </cfRule>
  </conditionalFormatting>
  <conditionalFormatting sqref="F113:O113">
    <cfRule type="cellIs" dxfId="0" priority="33" operator="equal">
      <formula>0</formula>
    </cfRule>
  </conditionalFormatting>
  <conditionalFormatting sqref="F127:O127">
    <cfRule type="cellIs" dxfId="0" priority="32" operator="equal">
      <formula>0</formula>
    </cfRule>
  </conditionalFormatting>
  <conditionalFormatting sqref="F130:O130">
    <cfRule type="cellIs" dxfId="0" priority="31" operator="equal">
      <formula>0</formula>
    </cfRule>
  </conditionalFormatting>
  <conditionalFormatting sqref="F138:O138">
    <cfRule type="cellIs" dxfId="0" priority="29" operator="equal">
      <formula>0</formula>
    </cfRule>
  </conditionalFormatting>
  <conditionalFormatting sqref="F140:O140">
    <cfRule type="cellIs" dxfId="0" priority="28" operator="equal">
      <formula>0</formula>
    </cfRule>
  </conditionalFormatting>
  <conditionalFormatting sqref="F145:O145">
    <cfRule type="cellIs" dxfId="0" priority="27" operator="equal">
      <formula>0</formula>
    </cfRule>
  </conditionalFormatting>
  <conditionalFormatting sqref="F152:O152">
    <cfRule type="cellIs" dxfId="0" priority="25" operator="equal">
      <formula>0</formula>
    </cfRule>
  </conditionalFormatting>
  <conditionalFormatting sqref="F157:O157">
    <cfRule type="cellIs" dxfId="0" priority="24" operator="equal">
      <formula>0</formula>
    </cfRule>
  </conditionalFormatting>
  <conditionalFormatting sqref="F161:O161">
    <cfRule type="cellIs" dxfId="0" priority="23" operator="equal">
      <formula>0</formula>
    </cfRule>
  </conditionalFormatting>
  <conditionalFormatting sqref="F166:O166">
    <cfRule type="cellIs" dxfId="0" priority="17" operator="equal">
      <formula>0</formula>
    </cfRule>
  </conditionalFormatting>
  <conditionalFormatting sqref="F168:O168">
    <cfRule type="cellIs" dxfId="0" priority="16" operator="equal">
      <formula>0</formula>
    </cfRule>
  </conditionalFormatting>
  <conditionalFormatting sqref="F173:O173">
    <cfRule type="cellIs" dxfId="0" priority="15" operator="equal">
      <formula>0</formula>
    </cfRule>
  </conditionalFormatting>
  <conditionalFormatting sqref="F177:O177">
    <cfRule type="cellIs" dxfId="0" priority="12" operator="equal">
      <formula>0</formula>
    </cfRule>
  </conditionalFormatting>
  <conditionalFormatting sqref="F185:O185">
    <cfRule type="cellIs" dxfId="0" priority="10" operator="equal">
      <formula>0</formula>
    </cfRule>
  </conditionalFormatting>
  <conditionalFormatting sqref="F188:O188">
    <cfRule type="cellIs" dxfId="0" priority="9" operator="equal">
      <formula>0</formula>
    </cfRule>
  </conditionalFormatting>
  <conditionalFormatting sqref="F190:O190">
    <cfRule type="cellIs" dxfId="0" priority="8" operator="equal">
      <formula>0</formula>
    </cfRule>
  </conditionalFormatting>
  <conditionalFormatting sqref="F193:O193">
    <cfRule type="cellIs" dxfId="0" priority="7" operator="equal">
      <formula>0</formula>
    </cfRule>
  </conditionalFormatting>
  <conditionalFormatting sqref="F205:O205">
    <cfRule type="cellIs" dxfId="0" priority="6" operator="equal">
      <formula>0</formula>
    </cfRule>
  </conditionalFormatting>
  <conditionalFormatting sqref="F214:O214">
    <cfRule type="cellIs" dxfId="0" priority="5" operator="equal">
      <formula>0</formula>
    </cfRule>
  </conditionalFormatting>
  <conditionalFormatting sqref="F220:O220">
    <cfRule type="cellIs" dxfId="0" priority="4" operator="equal">
      <formula>0</formula>
    </cfRule>
  </conditionalFormatting>
  <conditionalFormatting sqref="F231:O231">
    <cfRule type="cellIs" dxfId="0" priority="3" operator="equal">
      <formula>0</formula>
    </cfRule>
  </conditionalFormatting>
  <conditionalFormatting sqref="F241:O241">
    <cfRule type="cellIs" dxfId="0" priority="2" operator="equal">
      <formula>0</formula>
    </cfRule>
  </conditionalFormatting>
  <conditionalFormatting sqref="F249:O249">
    <cfRule type="cellIs" dxfId="0" priority="1" operator="equal">
      <formula>0</formula>
    </cfRule>
  </conditionalFormatting>
  <conditionalFormatting sqref="A7:E86 A87:D87 A88:E105 A106:B106 D106:E106 A109:E114 A115:D115 A116:E256">
    <cfRule type="cellIs" dxfId="0" priority="64" operator="equal">
      <formula>0</formula>
    </cfRule>
  </conditionalFormatting>
  <conditionalFormatting sqref="F7:O8">
    <cfRule type="cellIs" dxfId="0" priority="61" operator="equal">
      <formula>0</formula>
    </cfRule>
  </conditionalFormatting>
  <conditionalFormatting sqref="F24:O25">
    <cfRule type="cellIs" dxfId="0" priority="56" operator="equal">
      <formula>0</formula>
    </cfRule>
  </conditionalFormatting>
  <conditionalFormatting sqref="F43:O44">
    <cfRule type="cellIs" dxfId="0" priority="51" operator="equal">
      <formula>0</formula>
    </cfRule>
  </conditionalFormatting>
  <conditionalFormatting sqref="F58:O59">
    <cfRule type="cellIs" dxfId="0" priority="46" operator="equal">
      <formula>0</formula>
    </cfRule>
  </conditionalFormatting>
  <conditionalFormatting sqref="F75:O76">
    <cfRule type="cellIs" dxfId="0" priority="41" operator="equal">
      <formula>0</formula>
    </cfRule>
  </conditionalFormatting>
  <conditionalFormatting sqref="F91:O92">
    <cfRule type="cellIs" dxfId="0" priority="36" operator="equal">
      <formula>0</formula>
    </cfRule>
  </conditionalFormatting>
  <conditionalFormatting sqref="A107:B107 D107:E107">
    <cfRule type="cellIs" dxfId="0" priority="63" operator="equal">
      <formula>0</formula>
    </cfRule>
  </conditionalFormatting>
  <conditionalFormatting sqref="F110:O111">
    <cfRule type="cellIs" dxfId="0" priority="34" operator="equal">
      <formula>0</formula>
    </cfRule>
  </conditionalFormatting>
  <conditionalFormatting sqref="F135:O136">
    <cfRule type="cellIs" dxfId="0" priority="30" operator="equal">
      <formula>0</formula>
    </cfRule>
  </conditionalFormatting>
  <conditionalFormatting sqref="F148:O149">
    <cfRule type="cellIs" dxfId="0" priority="26" operator="equal">
      <formula>0</formula>
    </cfRule>
  </conditionalFormatting>
  <conditionalFormatting sqref="F163:O164">
    <cfRule type="cellIs" dxfId="0" priority="18" operator="equal">
      <formula>0</formula>
    </cfRule>
  </conditionalFormatting>
  <conditionalFormatting sqref="F181:O182">
    <cfRule type="cellIs" dxfId="0" priority="11" operator="equal">
      <formula>0</formula>
    </cfRule>
  </conditionalFormatting>
  <printOptions horizontalCentered="1"/>
  <pageMargins left="0.354330708661417" right="0.354330708661417" top="0.590551181102362" bottom="0.590551181102362" header="0.31496062992126" footer="0.31496062992126"/>
  <pageSetup paperSize="9" scale="54" orientation="portrait"/>
  <headerFooter>
    <oddFooter>&amp;C&amp;P/&amp;N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M145"/>
  <sheetViews>
    <sheetView view="pageBreakPreview" zoomScale="115" zoomScaleNormal="100" workbookViewId="0">
      <pane ySplit="6" topLeftCell="A83" activePane="bottomLeft" state="frozen"/>
      <selection/>
      <selection pane="bottomLeft" activeCell="P91" sqref="P91"/>
    </sheetView>
  </sheetViews>
  <sheetFormatPr defaultColWidth="8.22222222222222" defaultRowHeight="13.5"/>
  <cols>
    <col min="1" max="1" width="14.7777777777778" style="118" customWidth="1"/>
    <col min="2" max="2" width="7.1" style="118" hidden="1" customWidth="1"/>
    <col min="3" max="3" width="19.7" style="119" customWidth="1"/>
    <col min="4" max="4" width="37.2222222222222" style="124" customWidth="1"/>
    <col min="5" max="5" width="8.88888888888889" style="118" customWidth="1"/>
    <col min="6" max="6" width="15.5555555555556" style="119" customWidth="1"/>
    <col min="7" max="7" width="12.3222222222222" style="125" customWidth="1"/>
    <col min="8" max="8" width="17.6666666666667" style="118" customWidth="1"/>
    <col min="9" max="13" width="8.22222222222222" style="118"/>
    <col min="14" max="16384" width="8.22222222222222" style="126"/>
  </cols>
  <sheetData>
    <row r="1" s="118" customFormat="1" ht="20.25" spans="1:13">
      <c r="A1" s="127" t="s">
        <v>524</v>
      </c>
      <c r="B1" s="127"/>
      <c r="C1" s="127"/>
      <c r="D1" s="127"/>
      <c r="E1" s="127"/>
      <c r="F1" s="127"/>
      <c r="G1" s="127"/>
      <c r="H1" s="127"/>
      <c r="I1" s="136"/>
      <c r="J1" s="136"/>
      <c r="K1" s="136"/>
      <c r="L1" s="136"/>
      <c r="M1" s="136"/>
    </row>
    <row r="2" s="118" customFormat="1" ht="20.25" spans="1:13">
      <c r="A2" s="128" t="s">
        <v>85</v>
      </c>
      <c r="B2" s="128"/>
      <c r="C2" s="127"/>
      <c r="D2" s="127"/>
      <c r="E2" s="127"/>
      <c r="F2" s="127"/>
      <c r="G2" s="127"/>
      <c r="H2" s="127"/>
      <c r="I2" s="136"/>
      <c r="J2" s="136"/>
      <c r="K2" s="136"/>
      <c r="L2" s="136"/>
      <c r="M2" s="136"/>
    </row>
    <row r="3" s="119" customFormat="1" ht="11.25" spans="1:8">
      <c r="A3" s="129" t="s">
        <v>525</v>
      </c>
      <c r="B3" s="83" t="s">
        <v>131</v>
      </c>
      <c r="C3" s="129" t="s">
        <v>132</v>
      </c>
      <c r="D3" s="129" t="s">
        <v>133</v>
      </c>
      <c r="E3" s="129" t="s">
        <v>134</v>
      </c>
      <c r="F3" s="129" t="s">
        <v>135</v>
      </c>
      <c r="G3" s="130" t="s">
        <v>526</v>
      </c>
      <c r="H3" s="129" t="s">
        <v>137</v>
      </c>
    </row>
    <row r="4" s="119" customFormat="1" ht="11.25" spans="1:8">
      <c r="A4" s="129"/>
      <c r="B4" s="86"/>
      <c r="C4" s="129"/>
      <c r="D4" s="129"/>
      <c r="E4" s="129"/>
      <c r="F4" s="129"/>
      <c r="G4" s="130"/>
      <c r="H4" s="129"/>
    </row>
    <row r="5" s="119" customFormat="1" ht="11.25" spans="1:8">
      <c r="A5" s="129"/>
      <c r="B5" s="86"/>
      <c r="C5" s="129"/>
      <c r="D5" s="129"/>
      <c r="E5" s="129"/>
      <c r="F5" s="129"/>
      <c r="G5" s="130"/>
      <c r="H5" s="129"/>
    </row>
    <row r="6" s="119" customFormat="1" ht="11.25" spans="1:8">
      <c r="A6" s="129"/>
      <c r="B6" s="88"/>
      <c r="C6" s="129"/>
      <c r="D6" s="129"/>
      <c r="E6" s="129"/>
      <c r="F6" s="129"/>
      <c r="G6" s="130"/>
      <c r="H6" s="129"/>
    </row>
    <row r="7" s="120" customFormat="1" ht="12" spans="1:13">
      <c r="A7" s="89" t="s">
        <v>103</v>
      </c>
      <c r="B7" s="90"/>
      <c r="C7" s="89" t="s">
        <v>125</v>
      </c>
      <c r="D7" s="91"/>
      <c r="E7" s="91"/>
      <c r="F7" s="90"/>
      <c r="G7" s="90"/>
      <c r="H7" s="131">
        <f>SUM(H8:H60)</f>
        <v>0</v>
      </c>
      <c r="I7" s="137"/>
      <c r="J7" s="137"/>
      <c r="K7" s="137"/>
      <c r="L7" s="137"/>
      <c r="M7" s="137"/>
    </row>
    <row r="8" s="121" customFormat="1" ht="72" outlineLevel="1" spans="1:13">
      <c r="A8" s="93" t="s">
        <v>527</v>
      </c>
      <c r="B8" s="93"/>
      <c r="C8" s="93" t="s">
        <v>528</v>
      </c>
      <c r="D8" s="93" t="s">
        <v>529</v>
      </c>
      <c r="E8" s="94" t="s">
        <v>530</v>
      </c>
      <c r="F8" s="132"/>
      <c r="G8" s="132">
        <v>1</v>
      </c>
      <c r="H8" s="133">
        <f>+ROUND(G8*F8,2)</f>
        <v>0</v>
      </c>
      <c r="I8" s="138"/>
      <c r="J8" s="138"/>
      <c r="K8" s="138"/>
      <c r="L8" s="138"/>
      <c r="M8" s="138"/>
    </row>
    <row r="9" s="121" customFormat="1" ht="72" outlineLevel="1" spans="1:13">
      <c r="A9" s="458" t="s">
        <v>531</v>
      </c>
      <c r="B9" s="93"/>
      <c r="C9" s="93" t="s">
        <v>532</v>
      </c>
      <c r="D9" s="93" t="s">
        <v>533</v>
      </c>
      <c r="E9" s="94" t="s">
        <v>530</v>
      </c>
      <c r="F9" s="132"/>
      <c r="G9" s="132">
        <v>1</v>
      </c>
      <c r="H9" s="133">
        <f>+ROUND(G9*F9,2)</f>
        <v>0</v>
      </c>
      <c r="I9" s="138"/>
      <c r="J9" s="138"/>
      <c r="K9" s="138"/>
      <c r="L9" s="138"/>
      <c r="M9" s="138"/>
    </row>
    <row r="10" s="121" customFormat="1" ht="72" outlineLevel="1" spans="1:13">
      <c r="A10" s="458" t="s">
        <v>534</v>
      </c>
      <c r="B10" s="93"/>
      <c r="C10" s="93" t="s">
        <v>532</v>
      </c>
      <c r="D10" s="93" t="s">
        <v>535</v>
      </c>
      <c r="E10" s="94" t="s">
        <v>530</v>
      </c>
      <c r="F10" s="132"/>
      <c r="G10" s="132">
        <v>1</v>
      </c>
      <c r="H10" s="133">
        <f>+ROUND(G10*F10,2)</f>
        <v>0</v>
      </c>
      <c r="I10" s="138"/>
      <c r="J10" s="138"/>
      <c r="K10" s="138"/>
      <c r="L10" s="138"/>
      <c r="M10" s="138"/>
    </row>
    <row r="11" s="121" customFormat="1" ht="72" outlineLevel="1" spans="1:13">
      <c r="A11" s="458" t="s">
        <v>536</v>
      </c>
      <c r="B11" s="93"/>
      <c r="C11" s="93" t="s">
        <v>532</v>
      </c>
      <c r="D11" s="93" t="s">
        <v>537</v>
      </c>
      <c r="E11" s="94" t="s">
        <v>530</v>
      </c>
      <c r="F11" s="132"/>
      <c r="G11" s="132">
        <v>4</v>
      </c>
      <c r="H11" s="133">
        <f>+ROUND(G11*F11,2)</f>
        <v>0</v>
      </c>
      <c r="I11" s="138"/>
      <c r="J11" s="138"/>
      <c r="K11" s="138"/>
      <c r="L11" s="138"/>
      <c r="M11" s="138"/>
    </row>
    <row r="12" s="121" customFormat="1" ht="72.75" outlineLevel="1" spans="1:13">
      <c r="A12" s="459" t="s">
        <v>538</v>
      </c>
      <c r="B12" s="97"/>
      <c r="C12" s="97" t="s">
        <v>532</v>
      </c>
      <c r="D12" s="97" t="s">
        <v>539</v>
      </c>
      <c r="E12" s="98" t="s">
        <v>530</v>
      </c>
      <c r="F12" s="132"/>
      <c r="G12" s="134">
        <v>1</v>
      </c>
      <c r="H12" s="133">
        <f>+ROUND(G12*F12,2)</f>
        <v>0</v>
      </c>
      <c r="I12" s="138"/>
      <c r="J12" s="138"/>
      <c r="K12" s="138"/>
      <c r="L12" s="138"/>
      <c r="M12" s="138"/>
    </row>
    <row r="13" s="121" customFormat="1" ht="60" outlineLevel="1" spans="1:13">
      <c r="A13" s="93" t="s">
        <v>540</v>
      </c>
      <c r="B13" s="93"/>
      <c r="C13" s="93" t="s">
        <v>541</v>
      </c>
      <c r="D13" s="93" t="s">
        <v>542</v>
      </c>
      <c r="E13" s="94" t="s">
        <v>543</v>
      </c>
      <c r="F13" s="132"/>
      <c r="G13" s="132">
        <v>30</v>
      </c>
      <c r="H13" s="133">
        <f t="shared" ref="H13:H59" si="0">+ROUND(G13*F13,2)</f>
        <v>0</v>
      </c>
      <c r="I13" s="138"/>
      <c r="J13" s="138"/>
      <c r="K13" s="138"/>
      <c r="L13" s="138"/>
      <c r="M13" s="138"/>
    </row>
    <row r="14" s="121" customFormat="1" ht="60" outlineLevel="1" spans="1:13">
      <c r="A14" s="93" t="s">
        <v>544</v>
      </c>
      <c r="B14" s="93"/>
      <c r="C14" s="93" t="s">
        <v>541</v>
      </c>
      <c r="D14" s="93" t="s">
        <v>545</v>
      </c>
      <c r="E14" s="94" t="s">
        <v>543</v>
      </c>
      <c r="F14" s="132"/>
      <c r="G14" s="132">
        <v>37</v>
      </c>
      <c r="H14" s="133">
        <f t="shared" si="0"/>
        <v>0</v>
      </c>
      <c r="I14" s="138"/>
      <c r="J14" s="138"/>
      <c r="K14" s="138"/>
      <c r="L14" s="138"/>
      <c r="M14" s="138"/>
    </row>
    <row r="15" s="121" customFormat="1" ht="60" outlineLevel="1" spans="1:13">
      <c r="A15" s="93" t="s">
        <v>546</v>
      </c>
      <c r="B15" s="93"/>
      <c r="C15" s="93" t="s">
        <v>547</v>
      </c>
      <c r="D15" s="93" t="s">
        <v>548</v>
      </c>
      <c r="E15" s="94" t="s">
        <v>543</v>
      </c>
      <c r="F15" s="132"/>
      <c r="G15" s="132">
        <f>268+15</f>
        <v>283</v>
      </c>
      <c r="H15" s="133">
        <f t="shared" si="0"/>
        <v>0</v>
      </c>
      <c r="I15" s="138"/>
      <c r="J15" s="138"/>
      <c r="K15" s="138"/>
      <c r="L15" s="138"/>
      <c r="M15" s="138"/>
    </row>
    <row r="16" s="121" customFormat="1" ht="60" outlineLevel="1" spans="1:13">
      <c r="A16" s="458" t="s">
        <v>549</v>
      </c>
      <c r="B16" s="93"/>
      <c r="C16" s="93" t="s">
        <v>547</v>
      </c>
      <c r="D16" s="93" t="s">
        <v>550</v>
      </c>
      <c r="E16" s="94" t="s">
        <v>543</v>
      </c>
      <c r="F16" s="132"/>
      <c r="G16" s="132">
        <v>105</v>
      </c>
      <c r="H16" s="133">
        <f t="shared" si="0"/>
        <v>0</v>
      </c>
      <c r="I16" s="138"/>
      <c r="J16" s="138"/>
      <c r="K16" s="138"/>
      <c r="L16" s="138"/>
      <c r="M16" s="138"/>
    </row>
    <row r="17" s="121" customFormat="1" ht="24" outlineLevel="1" spans="1:13">
      <c r="A17" s="93" t="s">
        <v>551</v>
      </c>
      <c r="B17" s="93"/>
      <c r="C17" s="93" t="s">
        <v>552</v>
      </c>
      <c r="D17" s="93" t="s">
        <v>553</v>
      </c>
      <c r="E17" s="94" t="s">
        <v>543</v>
      </c>
      <c r="F17" s="132"/>
      <c r="G17" s="132">
        <v>1364</v>
      </c>
      <c r="H17" s="133">
        <f t="shared" si="0"/>
        <v>0</v>
      </c>
      <c r="I17" s="138"/>
      <c r="J17" s="138"/>
      <c r="K17" s="138"/>
      <c r="L17" s="138"/>
      <c r="M17" s="138"/>
    </row>
    <row r="18" s="121" customFormat="1" ht="48" outlineLevel="1" spans="1:13">
      <c r="A18" s="458" t="s">
        <v>554</v>
      </c>
      <c r="B18" s="93"/>
      <c r="C18" s="93" t="s">
        <v>555</v>
      </c>
      <c r="D18" s="93" t="s">
        <v>556</v>
      </c>
      <c r="E18" s="94" t="s">
        <v>182</v>
      </c>
      <c r="F18" s="132"/>
      <c r="G18" s="132">
        <f>38.62+3.59+2.52</f>
        <v>44.73</v>
      </c>
      <c r="H18" s="133">
        <f t="shared" si="0"/>
        <v>0</v>
      </c>
      <c r="I18" s="138"/>
      <c r="J18" s="138"/>
      <c r="K18" s="138"/>
      <c r="L18" s="138"/>
      <c r="M18" s="138"/>
    </row>
    <row r="19" s="121" customFormat="1" ht="48" outlineLevel="1" spans="1:13">
      <c r="A19" s="458" t="s">
        <v>557</v>
      </c>
      <c r="B19" s="93"/>
      <c r="C19" s="93" t="s">
        <v>555</v>
      </c>
      <c r="D19" s="93" t="s">
        <v>558</v>
      </c>
      <c r="E19" s="94" t="s">
        <v>182</v>
      </c>
      <c r="F19" s="132"/>
      <c r="G19" s="132">
        <f>126.47+13.9</f>
        <v>140.37</v>
      </c>
      <c r="H19" s="133">
        <f t="shared" si="0"/>
        <v>0</v>
      </c>
      <c r="I19" s="138"/>
      <c r="J19" s="138"/>
      <c r="K19" s="138"/>
      <c r="L19" s="138"/>
      <c r="M19" s="138"/>
    </row>
    <row r="20" s="121" customFormat="1" ht="36" outlineLevel="1" spans="1:13">
      <c r="A20" s="458" t="s">
        <v>559</v>
      </c>
      <c r="B20" s="93"/>
      <c r="C20" s="93" t="s">
        <v>555</v>
      </c>
      <c r="D20" s="93" t="s">
        <v>560</v>
      </c>
      <c r="E20" s="94" t="s">
        <v>182</v>
      </c>
      <c r="F20" s="132"/>
      <c r="G20" s="132">
        <f>79.52+10.5+26.37</f>
        <v>116.39</v>
      </c>
      <c r="H20" s="133">
        <f t="shared" si="0"/>
        <v>0</v>
      </c>
      <c r="I20" s="138"/>
      <c r="J20" s="138"/>
      <c r="K20" s="138"/>
      <c r="L20" s="138"/>
      <c r="M20" s="138"/>
    </row>
    <row r="21" s="121" customFormat="1" ht="48" outlineLevel="1" spans="1:13">
      <c r="A21" s="458" t="s">
        <v>561</v>
      </c>
      <c r="B21" s="93"/>
      <c r="C21" s="93" t="s">
        <v>555</v>
      </c>
      <c r="D21" s="93" t="s">
        <v>562</v>
      </c>
      <c r="E21" s="94" t="s">
        <v>182</v>
      </c>
      <c r="F21" s="132"/>
      <c r="G21" s="132">
        <v>178.84</v>
      </c>
      <c r="H21" s="133">
        <f t="shared" si="0"/>
        <v>0</v>
      </c>
      <c r="I21" s="138"/>
      <c r="J21" s="138"/>
      <c r="K21" s="138"/>
      <c r="L21" s="138"/>
      <c r="M21" s="138"/>
    </row>
    <row r="22" s="121" customFormat="1" ht="24" outlineLevel="1" spans="1:13">
      <c r="A22" s="93" t="s">
        <v>563</v>
      </c>
      <c r="B22" s="93"/>
      <c r="C22" s="93" t="s">
        <v>564</v>
      </c>
      <c r="D22" s="93" t="s">
        <v>565</v>
      </c>
      <c r="E22" s="94" t="s">
        <v>543</v>
      </c>
      <c r="F22" s="132"/>
      <c r="G22" s="132">
        <v>2</v>
      </c>
      <c r="H22" s="133">
        <f t="shared" si="0"/>
        <v>0</v>
      </c>
      <c r="I22" s="138"/>
      <c r="J22" s="138"/>
      <c r="K22" s="138"/>
      <c r="L22" s="138"/>
      <c r="M22" s="138"/>
    </row>
    <row r="23" s="121" customFormat="1" ht="24.75" outlineLevel="1" spans="1:13">
      <c r="A23" s="459" t="s">
        <v>566</v>
      </c>
      <c r="B23" s="97"/>
      <c r="C23" s="97" t="s">
        <v>564</v>
      </c>
      <c r="D23" s="97" t="s">
        <v>567</v>
      </c>
      <c r="E23" s="98" t="s">
        <v>543</v>
      </c>
      <c r="F23" s="132"/>
      <c r="G23" s="134">
        <v>10</v>
      </c>
      <c r="H23" s="133">
        <f t="shared" si="0"/>
        <v>0</v>
      </c>
      <c r="I23" s="138"/>
      <c r="J23" s="138"/>
      <c r="K23" s="138"/>
      <c r="L23" s="138"/>
      <c r="M23" s="138"/>
    </row>
    <row r="24" s="121" customFormat="1" ht="24" outlineLevel="1" spans="1:13">
      <c r="A24" s="458" t="s">
        <v>568</v>
      </c>
      <c r="B24" s="93"/>
      <c r="C24" s="93" t="s">
        <v>564</v>
      </c>
      <c r="D24" s="93" t="s">
        <v>569</v>
      </c>
      <c r="E24" s="94" t="s">
        <v>543</v>
      </c>
      <c r="F24" s="132"/>
      <c r="G24" s="132">
        <v>4</v>
      </c>
      <c r="H24" s="133">
        <f t="shared" si="0"/>
        <v>0</v>
      </c>
      <c r="I24" s="138"/>
      <c r="J24" s="138"/>
      <c r="K24" s="138"/>
      <c r="L24" s="138"/>
      <c r="M24" s="138"/>
    </row>
    <row r="25" s="120" customFormat="1" ht="24" outlineLevel="1" spans="1:13">
      <c r="A25" s="93" t="s">
        <v>570</v>
      </c>
      <c r="B25" s="93"/>
      <c r="C25" s="93" t="s">
        <v>571</v>
      </c>
      <c r="D25" s="93" t="s">
        <v>572</v>
      </c>
      <c r="E25" s="94" t="s">
        <v>573</v>
      </c>
      <c r="F25" s="132"/>
      <c r="G25" s="132">
        <v>0.63</v>
      </c>
      <c r="H25" s="133">
        <f t="shared" si="0"/>
        <v>0</v>
      </c>
      <c r="I25" s="139"/>
      <c r="J25" s="139"/>
      <c r="K25" s="139"/>
      <c r="L25" s="139"/>
      <c r="M25" s="139"/>
    </row>
    <row r="26" s="121" customFormat="1" ht="72" outlineLevel="1" spans="1:13">
      <c r="A26" s="458" t="s">
        <v>574</v>
      </c>
      <c r="B26" s="93"/>
      <c r="C26" s="93" t="s">
        <v>575</v>
      </c>
      <c r="D26" s="93" t="s">
        <v>576</v>
      </c>
      <c r="E26" s="94" t="s">
        <v>182</v>
      </c>
      <c r="F26" s="132"/>
      <c r="G26" s="132">
        <f>7758+790/2+40*4</f>
        <v>8313</v>
      </c>
      <c r="H26" s="133">
        <f t="shared" si="0"/>
        <v>0</v>
      </c>
      <c r="I26" s="138"/>
      <c r="J26" s="138"/>
      <c r="K26" s="138"/>
      <c r="L26" s="138"/>
      <c r="M26" s="138"/>
    </row>
    <row r="27" s="121" customFormat="1" ht="72" outlineLevel="1" spans="1:13">
      <c r="A27" s="93" t="s">
        <v>577</v>
      </c>
      <c r="B27" s="93"/>
      <c r="C27" s="93" t="s">
        <v>575</v>
      </c>
      <c r="D27" s="93" t="s">
        <v>578</v>
      </c>
      <c r="E27" s="94" t="s">
        <v>182</v>
      </c>
      <c r="F27" s="132"/>
      <c r="G27" s="132">
        <v>57.45</v>
      </c>
      <c r="H27" s="133">
        <f t="shared" si="0"/>
        <v>0</v>
      </c>
      <c r="I27" s="138"/>
      <c r="J27" s="138"/>
      <c r="K27" s="138"/>
      <c r="L27" s="138"/>
      <c r="M27" s="138"/>
    </row>
    <row r="28" s="121" customFormat="1" ht="72" outlineLevel="1" spans="1:13">
      <c r="A28" s="458" t="s">
        <v>579</v>
      </c>
      <c r="B28" s="93"/>
      <c r="C28" s="93" t="s">
        <v>575</v>
      </c>
      <c r="D28" s="93" t="s">
        <v>580</v>
      </c>
      <c r="E28" s="94" t="s">
        <v>182</v>
      </c>
      <c r="F28" s="132"/>
      <c r="G28" s="132">
        <f>2.46*2</f>
        <v>4.92</v>
      </c>
      <c r="H28" s="133">
        <f t="shared" si="0"/>
        <v>0</v>
      </c>
      <c r="I28" s="138"/>
      <c r="J28" s="138"/>
      <c r="K28" s="138"/>
      <c r="L28" s="138"/>
      <c r="M28" s="138"/>
    </row>
    <row r="29" s="120" customFormat="1" ht="72" outlineLevel="1" spans="1:13">
      <c r="A29" s="458" t="s">
        <v>581</v>
      </c>
      <c r="B29" s="93"/>
      <c r="C29" s="93" t="s">
        <v>575</v>
      </c>
      <c r="D29" s="93" t="s">
        <v>582</v>
      </c>
      <c r="E29" s="94" t="s">
        <v>182</v>
      </c>
      <c r="F29" s="132"/>
      <c r="G29" s="132">
        <v>12</v>
      </c>
      <c r="H29" s="133">
        <f t="shared" si="0"/>
        <v>0</v>
      </c>
      <c r="I29" s="139"/>
      <c r="J29" s="139"/>
      <c r="K29" s="139"/>
      <c r="L29" s="139"/>
      <c r="M29" s="139"/>
    </row>
    <row r="30" s="120" customFormat="1" ht="48" outlineLevel="1" spans="1:13">
      <c r="A30" s="93" t="s">
        <v>583</v>
      </c>
      <c r="B30" s="93"/>
      <c r="C30" s="93" t="s">
        <v>584</v>
      </c>
      <c r="D30" s="93" t="s">
        <v>585</v>
      </c>
      <c r="E30" s="94" t="s">
        <v>182</v>
      </c>
      <c r="F30" s="132"/>
      <c r="G30" s="132">
        <v>56</v>
      </c>
      <c r="H30" s="133">
        <f t="shared" si="0"/>
        <v>0</v>
      </c>
      <c r="I30" s="139"/>
      <c r="J30" s="139"/>
      <c r="K30" s="139"/>
      <c r="L30" s="139"/>
      <c r="M30" s="139"/>
    </row>
    <row r="31" s="120" customFormat="1" ht="48" outlineLevel="1" spans="1:13">
      <c r="A31" s="458" t="s">
        <v>586</v>
      </c>
      <c r="B31" s="93"/>
      <c r="C31" s="93" t="s">
        <v>584</v>
      </c>
      <c r="D31" s="93" t="s">
        <v>587</v>
      </c>
      <c r="E31" s="94" t="s">
        <v>182</v>
      </c>
      <c r="F31" s="132"/>
      <c r="G31" s="132">
        <v>56.8</v>
      </c>
      <c r="H31" s="133">
        <f t="shared" si="0"/>
        <v>0</v>
      </c>
      <c r="I31" s="139"/>
      <c r="J31" s="139"/>
      <c r="K31" s="139"/>
      <c r="L31" s="139"/>
      <c r="M31" s="139"/>
    </row>
    <row r="32" s="120" customFormat="1" ht="48.75" outlineLevel="1" spans="1:13">
      <c r="A32" s="459" t="s">
        <v>588</v>
      </c>
      <c r="B32" s="97"/>
      <c r="C32" s="97" t="s">
        <v>584</v>
      </c>
      <c r="D32" s="97" t="s">
        <v>589</v>
      </c>
      <c r="E32" s="98" t="s">
        <v>182</v>
      </c>
      <c r="F32" s="132"/>
      <c r="G32" s="134">
        <v>142.03</v>
      </c>
      <c r="H32" s="133">
        <f t="shared" si="0"/>
        <v>0</v>
      </c>
      <c r="I32" s="139"/>
      <c r="J32" s="139"/>
      <c r="K32" s="139"/>
      <c r="L32" s="139"/>
      <c r="M32" s="139"/>
    </row>
    <row r="33" s="120" customFormat="1" ht="36" outlineLevel="1" spans="1:13">
      <c r="A33" s="458" t="s">
        <v>590</v>
      </c>
      <c r="B33" s="93"/>
      <c r="C33" s="93" t="s">
        <v>591</v>
      </c>
      <c r="D33" s="93" t="s">
        <v>592</v>
      </c>
      <c r="E33" s="94" t="s">
        <v>182</v>
      </c>
      <c r="F33" s="132"/>
      <c r="G33" s="132">
        <f>14036.3+40*4*3</f>
        <v>14516.3</v>
      </c>
      <c r="H33" s="133">
        <f t="shared" si="0"/>
        <v>0</v>
      </c>
      <c r="I33" s="139"/>
      <c r="J33" s="139"/>
      <c r="K33" s="139"/>
      <c r="L33" s="139"/>
      <c r="M33" s="139"/>
    </row>
    <row r="34" s="120" customFormat="1" ht="36" outlineLevel="1" spans="1:13">
      <c r="A34" s="458" t="s">
        <v>593</v>
      </c>
      <c r="B34" s="93"/>
      <c r="C34" s="93" t="s">
        <v>591</v>
      </c>
      <c r="D34" s="93" t="s">
        <v>594</v>
      </c>
      <c r="E34" s="94" t="s">
        <v>182</v>
      </c>
      <c r="F34" s="132"/>
      <c r="G34" s="132">
        <v>3463.2</v>
      </c>
      <c r="H34" s="133">
        <f t="shared" si="0"/>
        <v>0</v>
      </c>
      <c r="I34" s="139"/>
      <c r="J34" s="139"/>
      <c r="K34" s="139"/>
      <c r="L34" s="139"/>
      <c r="M34" s="139"/>
    </row>
    <row r="35" s="121" customFormat="1" ht="60" outlineLevel="1" spans="1:13">
      <c r="A35" s="458" t="s">
        <v>595</v>
      </c>
      <c r="B35" s="93"/>
      <c r="C35" s="93" t="s">
        <v>596</v>
      </c>
      <c r="D35" s="93" t="s">
        <v>597</v>
      </c>
      <c r="E35" s="94" t="s">
        <v>598</v>
      </c>
      <c r="F35" s="132"/>
      <c r="G35" s="132">
        <v>128</v>
      </c>
      <c r="H35" s="133">
        <f t="shared" si="0"/>
        <v>0</v>
      </c>
      <c r="I35" s="138"/>
      <c r="J35" s="138"/>
      <c r="K35" s="138"/>
      <c r="L35" s="138"/>
      <c r="M35" s="138"/>
    </row>
    <row r="36" s="121" customFormat="1" ht="60" outlineLevel="1" spans="1:13">
      <c r="A36" s="93" t="s">
        <v>599</v>
      </c>
      <c r="B36" s="93"/>
      <c r="C36" s="93" t="s">
        <v>600</v>
      </c>
      <c r="D36" s="93" t="s">
        <v>601</v>
      </c>
      <c r="E36" s="94" t="s">
        <v>598</v>
      </c>
      <c r="F36" s="132"/>
      <c r="G36" s="132">
        <v>78</v>
      </c>
      <c r="H36" s="133">
        <f t="shared" si="0"/>
        <v>0</v>
      </c>
      <c r="I36" s="138"/>
      <c r="J36" s="138"/>
      <c r="K36" s="138"/>
      <c r="L36" s="138"/>
      <c r="M36" s="138"/>
    </row>
    <row r="37" s="121" customFormat="1" ht="60" outlineLevel="1" spans="1:13">
      <c r="A37" s="458" t="s">
        <v>602</v>
      </c>
      <c r="B37" s="93"/>
      <c r="C37" s="93" t="s">
        <v>603</v>
      </c>
      <c r="D37" s="93" t="s">
        <v>604</v>
      </c>
      <c r="E37" s="94" t="s">
        <v>598</v>
      </c>
      <c r="F37" s="132"/>
      <c r="G37" s="132">
        <v>75</v>
      </c>
      <c r="H37" s="133">
        <f t="shared" si="0"/>
        <v>0</v>
      </c>
      <c r="I37" s="138"/>
      <c r="J37" s="138"/>
      <c r="K37" s="138"/>
      <c r="L37" s="138"/>
      <c r="M37" s="138"/>
    </row>
    <row r="38" s="121" customFormat="1" ht="60.75" outlineLevel="1" spans="1:13">
      <c r="A38" s="458" t="s">
        <v>605</v>
      </c>
      <c r="B38" s="97"/>
      <c r="C38" s="97" t="s">
        <v>606</v>
      </c>
      <c r="D38" s="97" t="s">
        <v>607</v>
      </c>
      <c r="E38" s="98" t="s">
        <v>598</v>
      </c>
      <c r="F38" s="132"/>
      <c r="G38" s="134">
        <v>18</v>
      </c>
      <c r="H38" s="133">
        <f t="shared" si="0"/>
        <v>0</v>
      </c>
      <c r="I38" s="138"/>
      <c r="J38" s="138"/>
      <c r="K38" s="138"/>
      <c r="L38" s="138"/>
      <c r="M38" s="138"/>
    </row>
    <row r="39" s="121" customFormat="1" ht="60" outlineLevel="1" spans="1:13">
      <c r="A39" s="458" t="s">
        <v>608</v>
      </c>
      <c r="B39" s="93"/>
      <c r="C39" s="93" t="s">
        <v>609</v>
      </c>
      <c r="D39" s="93" t="s">
        <v>610</v>
      </c>
      <c r="E39" s="94" t="s">
        <v>598</v>
      </c>
      <c r="F39" s="132"/>
      <c r="G39" s="132">
        <v>33</v>
      </c>
      <c r="H39" s="133">
        <f t="shared" si="0"/>
        <v>0</v>
      </c>
      <c r="I39" s="138"/>
      <c r="J39" s="138"/>
      <c r="K39" s="138"/>
      <c r="L39" s="138"/>
      <c r="M39" s="138"/>
    </row>
    <row r="40" s="121" customFormat="1" ht="60" outlineLevel="1" spans="1:13">
      <c r="A40" s="458" t="s">
        <v>611</v>
      </c>
      <c r="B40" s="93"/>
      <c r="C40" s="93" t="s">
        <v>612</v>
      </c>
      <c r="D40" s="93" t="s">
        <v>613</v>
      </c>
      <c r="E40" s="94" t="s">
        <v>598</v>
      </c>
      <c r="F40" s="132"/>
      <c r="G40" s="132">
        <v>19</v>
      </c>
      <c r="H40" s="133">
        <f t="shared" si="0"/>
        <v>0</v>
      </c>
      <c r="I40" s="138"/>
      <c r="J40" s="138"/>
      <c r="K40" s="138"/>
      <c r="L40" s="138"/>
      <c r="M40" s="138"/>
    </row>
    <row r="41" s="120" customFormat="1" ht="60" outlineLevel="1" spans="1:13">
      <c r="A41" s="458" t="s">
        <v>614</v>
      </c>
      <c r="B41" s="93"/>
      <c r="C41" s="93" t="s">
        <v>615</v>
      </c>
      <c r="D41" s="93" t="s">
        <v>616</v>
      </c>
      <c r="E41" s="94" t="s">
        <v>598</v>
      </c>
      <c r="F41" s="132"/>
      <c r="G41" s="132">
        <v>40</v>
      </c>
      <c r="H41" s="133">
        <f t="shared" si="0"/>
        <v>0</v>
      </c>
      <c r="I41" s="137"/>
      <c r="J41" s="137"/>
      <c r="K41" s="137"/>
      <c r="L41" s="137"/>
      <c r="M41" s="137"/>
    </row>
    <row r="42" s="122" customFormat="1" ht="60" outlineLevel="1" spans="1:8">
      <c r="A42" s="458" t="s">
        <v>617</v>
      </c>
      <c r="B42" s="93"/>
      <c r="C42" s="93" t="s">
        <v>618</v>
      </c>
      <c r="D42" s="93" t="s">
        <v>619</v>
      </c>
      <c r="E42" s="94" t="s">
        <v>598</v>
      </c>
      <c r="F42" s="132"/>
      <c r="G42" s="132">
        <v>14</v>
      </c>
      <c r="H42" s="133">
        <f t="shared" si="0"/>
        <v>0</v>
      </c>
    </row>
    <row r="43" s="122" customFormat="1" ht="60" outlineLevel="1" spans="1:8">
      <c r="A43" s="458" t="s">
        <v>620</v>
      </c>
      <c r="B43" s="93"/>
      <c r="C43" s="93" t="s">
        <v>621</v>
      </c>
      <c r="D43" s="93" t="s">
        <v>622</v>
      </c>
      <c r="E43" s="94" t="s">
        <v>598</v>
      </c>
      <c r="F43" s="132"/>
      <c r="G43" s="132">
        <v>4</v>
      </c>
      <c r="H43" s="133">
        <f t="shared" si="0"/>
        <v>0</v>
      </c>
    </row>
    <row r="44" s="122" customFormat="1" ht="48.75" outlineLevel="1" spans="1:8">
      <c r="A44" s="459" t="s">
        <v>623</v>
      </c>
      <c r="B44" s="97"/>
      <c r="C44" s="97" t="s">
        <v>624</v>
      </c>
      <c r="D44" s="97" t="s">
        <v>625</v>
      </c>
      <c r="E44" s="98" t="s">
        <v>182</v>
      </c>
      <c r="F44" s="132"/>
      <c r="G44" s="134">
        <v>166.13</v>
      </c>
      <c r="H44" s="133">
        <f t="shared" si="0"/>
        <v>0</v>
      </c>
    </row>
    <row r="45" s="120" customFormat="1" ht="60" outlineLevel="1" spans="1:13">
      <c r="A45" s="458" t="s">
        <v>626</v>
      </c>
      <c r="B45" s="93"/>
      <c r="C45" s="93" t="s">
        <v>627</v>
      </c>
      <c r="D45" s="93" t="s">
        <v>628</v>
      </c>
      <c r="E45" s="94" t="s">
        <v>598</v>
      </c>
      <c r="F45" s="132"/>
      <c r="G45" s="132">
        <v>3</v>
      </c>
      <c r="H45" s="133">
        <f t="shared" si="0"/>
        <v>0</v>
      </c>
      <c r="I45" s="137"/>
      <c r="J45" s="137"/>
      <c r="K45" s="137"/>
      <c r="L45" s="137"/>
      <c r="M45" s="137"/>
    </row>
    <row r="46" s="120" customFormat="1" ht="72" outlineLevel="1" spans="1:13">
      <c r="A46" s="458" t="s">
        <v>629</v>
      </c>
      <c r="B46" s="93"/>
      <c r="C46" s="93" t="s">
        <v>630</v>
      </c>
      <c r="D46" s="93" t="s">
        <v>631</v>
      </c>
      <c r="E46" s="94" t="s">
        <v>598</v>
      </c>
      <c r="F46" s="132"/>
      <c r="G46" s="132">
        <v>10</v>
      </c>
      <c r="H46" s="133">
        <f t="shared" si="0"/>
        <v>0</v>
      </c>
      <c r="I46" s="137"/>
      <c r="J46" s="137"/>
      <c r="K46" s="137"/>
      <c r="L46" s="137"/>
      <c r="M46" s="137"/>
    </row>
    <row r="47" s="120" customFormat="1" ht="60" outlineLevel="1" spans="1:13">
      <c r="A47" s="458" t="s">
        <v>632</v>
      </c>
      <c r="B47" s="93"/>
      <c r="C47" s="93" t="s">
        <v>633</v>
      </c>
      <c r="D47" s="93" t="s">
        <v>634</v>
      </c>
      <c r="E47" s="94" t="s">
        <v>598</v>
      </c>
      <c r="F47" s="132"/>
      <c r="G47" s="132">
        <v>21</v>
      </c>
      <c r="H47" s="133">
        <f t="shared" si="0"/>
        <v>0</v>
      </c>
      <c r="I47" s="137"/>
      <c r="J47" s="137"/>
      <c r="K47" s="137"/>
      <c r="L47" s="137"/>
      <c r="M47" s="137"/>
    </row>
    <row r="48" s="120" customFormat="1" ht="48" outlineLevel="1" spans="1:13">
      <c r="A48" s="458" t="s">
        <v>635</v>
      </c>
      <c r="B48" s="93"/>
      <c r="C48" s="93" t="s">
        <v>633</v>
      </c>
      <c r="D48" s="93" t="s">
        <v>636</v>
      </c>
      <c r="E48" s="94" t="s">
        <v>598</v>
      </c>
      <c r="F48" s="132"/>
      <c r="G48" s="132">
        <v>20</v>
      </c>
      <c r="H48" s="133">
        <f t="shared" si="0"/>
        <v>0</v>
      </c>
      <c r="I48" s="137"/>
      <c r="J48" s="137"/>
      <c r="K48" s="137"/>
      <c r="L48" s="137"/>
      <c r="M48" s="137"/>
    </row>
    <row r="49" s="120" customFormat="1" ht="48" outlineLevel="1" spans="1:13">
      <c r="A49" s="458" t="s">
        <v>637</v>
      </c>
      <c r="B49" s="93"/>
      <c r="C49" s="93" t="s">
        <v>633</v>
      </c>
      <c r="D49" s="93" t="s">
        <v>638</v>
      </c>
      <c r="E49" s="94" t="s">
        <v>598</v>
      </c>
      <c r="F49" s="132"/>
      <c r="G49" s="132">
        <v>47</v>
      </c>
      <c r="H49" s="133">
        <f t="shared" si="0"/>
        <v>0</v>
      </c>
      <c r="I49" s="137"/>
      <c r="J49" s="137"/>
      <c r="K49" s="137"/>
      <c r="L49" s="137"/>
      <c r="M49" s="137"/>
    </row>
    <row r="50" s="120" customFormat="1" ht="60" customHeight="1" outlineLevel="1" spans="1:13">
      <c r="A50" s="458" t="s">
        <v>639</v>
      </c>
      <c r="B50" s="93"/>
      <c r="C50" s="93" t="s">
        <v>633</v>
      </c>
      <c r="D50" s="93" t="s">
        <v>640</v>
      </c>
      <c r="E50" s="94" t="s">
        <v>598</v>
      </c>
      <c r="F50" s="132"/>
      <c r="G50" s="132">
        <v>1</v>
      </c>
      <c r="H50" s="133"/>
      <c r="I50" s="137"/>
      <c r="J50" s="137"/>
      <c r="K50" s="137"/>
      <c r="L50" s="137"/>
      <c r="M50" s="137"/>
    </row>
    <row r="51" s="120" customFormat="1" ht="36" outlineLevel="1" spans="1:13">
      <c r="A51" s="93" t="s">
        <v>641</v>
      </c>
      <c r="B51" s="93"/>
      <c r="C51" s="93" t="s">
        <v>642</v>
      </c>
      <c r="D51" s="93" t="s">
        <v>643</v>
      </c>
      <c r="E51" s="94" t="s">
        <v>182</v>
      </c>
      <c r="F51" s="132"/>
      <c r="G51" s="132">
        <v>1903.96</v>
      </c>
      <c r="H51" s="133">
        <f t="shared" ref="H51:H59" si="1">+ROUND(G51*F51,2)</f>
        <v>0</v>
      </c>
      <c r="I51" s="137"/>
      <c r="J51" s="137"/>
      <c r="K51" s="137"/>
      <c r="L51" s="137"/>
      <c r="M51" s="137"/>
    </row>
    <row r="52" s="121" customFormat="1" ht="41" customHeight="1" outlineLevel="1" spans="1:13">
      <c r="A52" s="97" t="s">
        <v>644</v>
      </c>
      <c r="B52" s="97"/>
      <c r="C52" s="97" t="s">
        <v>645</v>
      </c>
      <c r="D52" s="97" t="s">
        <v>646</v>
      </c>
      <c r="E52" s="98" t="s">
        <v>543</v>
      </c>
      <c r="F52" s="132"/>
      <c r="G52" s="134">
        <v>21</v>
      </c>
      <c r="H52" s="133">
        <f t="shared" si="1"/>
        <v>0</v>
      </c>
      <c r="I52" s="138"/>
      <c r="J52" s="138"/>
      <c r="K52" s="138"/>
      <c r="L52" s="138"/>
      <c r="M52" s="138"/>
    </row>
    <row r="53" s="121" customFormat="1" ht="60" outlineLevel="1" spans="1:13">
      <c r="A53" s="93" t="s">
        <v>647</v>
      </c>
      <c r="B53" s="93"/>
      <c r="C53" s="93" t="s">
        <v>648</v>
      </c>
      <c r="D53" s="93" t="s">
        <v>649</v>
      </c>
      <c r="E53" s="94" t="s">
        <v>543</v>
      </c>
      <c r="F53" s="132"/>
      <c r="G53" s="132">
        <v>5</v>
      </c>
      <c r="H53" s="133">
        <f t="shared" si="1"/>
        <v>0</v>
      </c>
      <c r="I53" s="138"/>
      <c r="J53" s="138"/>
      <c r="K53" s="138"/>
      <c r="L53" s="138"/>
      <c r="M53" s="138"/>
    </row>
    <row r="54" s="121" customFormat="1" ht="60" outlineLevel="1" spans="1:13">
      <c r="A54" s="458" t="s">
        <v>650</v>
      </c>
      <c r="B54" s="93"/>
      <c r="C54" s="93" t="s">
        <v>651</v>
      </c>
      <c r="D54" s="93" t="s">
        <v>652</v>
      </c>
      <c r="E54" s="94" t="s">
        <v>530</v>
      </c>
      <c r="F54" s="132"/>
      <c r="G54" s="132">
        <v>5</v>
      </c>
      <c r="H54" s="133">
        <f t="shared" si="1"/>
        <v>0</v>
      </c>
      <c r="I54" s="138"/>
      <c r="J54" s="138"/>
      <c r="K54" s="138"/>
      <c r="L54" s="138"/>
      <c r="M54" s="138"/>
    </row>
    <row r="55" s="121" customFormat="1" ht="60" outlineLevel="1" spans="1:13">
      <c r="A55" s="458" t="s">
        <v>653</v>
      </c>
      <c r="B55" s="93"/>
      <c r="C55" s="93" t="s">
        <v>654</v>
      </c>
      <c r="D55" s="93" t="s">
        <v>655</v>
      </c>
      <c r="E55" s="94" t="s">
        <v>530</v>
      </c>
      <c r="F55" s="132"/>
      <c r="G55" s="132">
        <v>5</v>
      </c>
      <c r="H55" s="133">
        <f t="shared" si="1"/>
        <v>0</v>
      </c>
      <c r="I55" s="138"/>
      <c r="J55" s="138"/>
      <c r="K55" s="138"/>
      <c r="L55" s="138"/>
      <c r="M55" s="138"/>
    </row>
    <row r="56" s="121" customFormat="1" ht="24" outlineLevel="1" spans="1:13">
      <c r="A56" s="93" t="s">
        <v>656</v>
      </c>
      <c r="B56" s="93"/>
      <c r="C56" s="93" t="s">
        <v>657</v>
      </c>
      <c r="D56" s="93" t="s">
        <v>658</v>
      </c>
      <c r="E56" s="94" t="s">
        <v>659</v>
      </c>
      <c r="F56" s="132"/>
      <c r="G56" s="132">
        <v>1</v>
      </c>
      <c r="H56" s="133">
        <f t="shared" si="1"/>
        <v>0</v>
      </c>
      <c r="I56" s="138"/>
      <c r="J56" s="138"/>
      <c r="K56" s="138"/>
      <c r="L56" s="138"/>
      <c r="M56" s="138"/>
    </row>
    <row r="57" s="121" customFormat="1" ht="72" outlineLevel="1" spans="1:13">
      <c r="A57" s="93" t="s">
        <v>660</v>
      </c>
      <c r="B57" s="93"/>
      <c r="C57" s="93" t="s">
        <v>661</v>
      </c>
      <c r="D57" s="93" t="s">
        <v>662</v>
      </c>
      <c r="E57" s="94" t="s">
        <v>543</v>
      </c>
      <c r="F57" s="132"/>
      <c r="G57" s="132">
        <f>11+86</f>
        <v>97</v>
      </c>
      <c r="H57" s="133">
        <f t="shared" si="1"/>
        <v>0</v>
      </c>
      <c r="I57" s="138"/>
      <c r="J57" s="138"/>
      <c r="K57" s="138"/>
      <c r="L57" s="138"/>
      <c r="M57" s="138"/>
    </row>
    <row r="58" s="121" customFormat="1" ht="36" outlineLevel="1" spans="1:13">
      <c r="A58" s="458" t="s">
        <v>663</v>
      </c>
      <c r="B58" s="93"/>
      <c r="C58" s="93" t="s">
        <v>664</v>
      </c>
      <c r="D58" s="93" t="s">
        <v>665</v>
      </c>
      <c r="E58" s="94" t="s">
        <v>182</v>
      </c>
      <c r="F58" s="132"/>
      <c r="G58" s="132">
        <v>168.9</v>
      </c>
      <c r="H58" s="133">
        <f t="shared" si="1"/>
        <v>0</v>
      </c>
      <c r="I58" s="138"/>
      <c r="J58" s="138"/>
      <c r="K58" s="138"/>
      <c r="L58" s="138"/>
      <c r="M58" s="138"/>
    </row>
    <row r="59" s="121" customFormat="1" ht="36" outlineLevel="1" spans="1:13">
      <c r="A59" s="458" t="s">
        <v>666</v>
      </c>
      <c r="B59" s="93"/>
      <c r="C59" s="93" t="s">
        <v>667</v>
      </c>
      <c r="D59" s="93" t="s">
        <v>668</v>
      </c>
      <c r="E59" s="94" t="s">
        <v>182</v>
      </c>
      <c r="F59" s="132"/>
      <c r="G59" s="132">
        <v>229.4</v>
      </c>
      <c r="H59" s="133">
        <f t="shared" si="1"/>
        <v>0</v>
      </c>
      <c r="I59" s="138"/>
      <c r="J59" s="138"/>
      <c r="K59" s="138"/>
      <c r="L59" s="138"/>
      <c r="M59" s="138"/>
    </row>
    <row r="60" s="121" customFormat="1" ht="36" outlineLevel="1" spans="1:13">
      <c r="A60" s="458" t="s">
        <v>669</v>
      </c>
      <c r="B60" s="93"/>
      <c r="C60" s="93" t="s">
        <v>670</v>
      </c>
      <c r="D60" s="93" t="s">
        <v>671</v>
      </c>
      <c r="E60" s="94" t="s">
        <v>182</v>
      </c>
      <c r="F60" s="132"/>
      <c r="G60" s="132">
        <f>1828+790.7+1828.6</f>
        <v>4447.3</v>
      </c>
      <c r="H60" s="133">
        <f t="shared" ref="H60:H90" si="2">+ROUND(G60*F60,2)</f>
        <v>0</v>
      </c>
      <c r="I60" s="138"/>
      <c r="J60" s="138"/>
      <c r="K60" s="138"/>
      <c r="L60" s="138"/>
      <c r="M60" s="138"/>
    </row>
    <row r="61" s="121" customFormat="1" spans="1:13">
      <c r="A61" s="99" t="s">
        <v>9</v>
      </c>
      <c r="B61" s="90"/>
      <c r="C61" s="91" t="s">
        <v>672</v>
      </c>
      <c r="D61" s="91"/>
      <c r="E61" s="91"/>
      <c r="F61" s="91"/>
      <c r="G61" s="90"/>
      <c r="H61" s="135">
        <f>SUM(H62:H90)</f>
        <v>0</v>
      </c>
      <c r="I61" s="138"/>
      <c r="J61" s="138"/>
      <c r="K61" s="138"/>
      <c r="L61" s="138"/>
      <c r="M61" s="138"/>
    </row>
    <row r="62" s="121" customFormat="1" ht="72" spans="1:13">
      <c r="A62" s="93" t="s">
        <v>574</v>
      </c>
      <c r="B62" s="93"/>
      <c r="C62" s="93" t="s">
        <v>575</v>
      </c>
      <c r="D62" s="93" t="s">
        <v>576</v>
      </c>
      <c r="E62" s="94" t="s">
        <v>182</v>
      </c>
      <c r="F62" s="132"/>
      <c r="G62" s="132">
        <v>650.07</v>
      </c>
      <c r="H62" s="133">
        <f t="shared" si="2"/>
        <v>0</v>
      </c>
      <c r="I62" s="138"/>
      <c r="J62" s="138"/>
      <c r="K62" s="138"/>
      <c r="L62" s="138"/>
      <c r="M62" s="138"/>
    </row>
    <row r="63" s="121" customFormat="1" ht="72" spans="1:13">
      <c r="A63" s="93" t="s">
        <v>579</v>
      </c>
      <c r="B63" s="93"/>
      <c r="C63" s="93" t="s">
        <v>575</v>
      </c>
      <c r="D63" s="93" t="s">
        <v>673</v>
      </c>
      <c r="E63" s="94" t="s">
        <v>182</v>
      </c>
      <c r="F63" s="132"/>
      <c r="G63" s="132">
        <v>208.1</v>
      </c>
      <c r="H63" s="133">
        <f t="shared" si="2"/>
        <v>0</v>
      </c>
      <c r="I63" s="138"/>
      <c r="J63" s="138"/>
      <c r="K63" s="138"/>
      <c r="L63" s="138"/>
      <c r="M63" s="138"/>
    </row>
    <row r="64" s="121" customFormat="1" ht="72" spans="1:13">
      <c r="A64" s="458" t="s">
        <v>579</v>
      </c>
      <c r="B64" s="93"/>
      <c r="C64" s="93" t="s">
        <v>575</v>
      </c>
      <c r="D64" s="93" t="s">
        <v>674</v>
      </c>
      <c r="E64" s="94" t="s">
        <v>182</v>
      </c>
      <c r="F64" s="132"/>
      <c r="G64" s="132">
        <v>215.3</v>
      </c>
      <c r="H64" s="133">
        <f t="shared" si="2"/>
        <v>0</v>
      </c>
      <c r="I64" s="138"/>
      <c r="J64" s="138"/>
      <c r="K64" s="138"/>
      <c r="L64" s="138"/>
      <c r="M64" s="138"/>
    </row>
    <row r="65" s="121" customFormat="1" ht="48.75" spans="1:13">
      <c r="A65" s="97" t="s">
        <v>590</v>
      </c>
      <c r="B65" s="97"/>
      <c r="C65" s="97" t="s">
        <v>675</v>
      </c>
      <c r="D65" s="97" t="s">
        <v>676</v>
      </c>
      <c r="E65" s="98" t="s">
        <v>182</v>
      </c>
      <c r="F65" s="132"/>
      <c r="G65" s="134">
        <f>(824+539)/2</f>
        <v>681.5</v>
      </c>
      <c r="H65" s="133">
        <f t="shared" si="2"/>
        <v>0</v>
      </c>
      <c r="I65" s="138"/>
      <c r="J65" s="138"/>
      <c r="K65" s="138"/>
      <c r="L65" s="138"/>
      <c r="M65" s="138"/>
    </row>
    <row r="66" s="121" customFormat="1" ht="36" spans="1:13">
      <c r="A66" s="458" t="s">
        <v>593</v>
      </c>
      <c r="B66" s="93"/>
      <c r="C66" s="93" t="s">
        <v>677</v>
      </c>
      <c r="D66" s="93" t="s">
        <v>678</v>
      </c>
      <c r="E66" s="94" t="s">
        <v>182</v>
      </c>
      <c r="F66" s="132"/>
      <c r="G66" s="132">
        <f>609/2</f>
        <v>304.5</v>
      </c>
      <c r="H66" s="133">
        <f t="shared" si="2"/>
        <v>0</v>
      </c>
      <c r="I66" s="138"/>
      <c r="J66" s="138"/>
      <c r="K66" s="138"/>
      <c r="L66" s="138"/>
      <c r="M66" s="138"/>
    </row>
    <row r="67" s="121" customFormat="1" ht="36" spans="1:13">
      <c r="A67" s="93" t="s">
        <v>679</v>
      </c>
      <c r="B67" s="93"/>
      <c r="C67" s="93" t="s">
        <v>680</v>
      </c>
      <c r="D67" s="93" t="s">
        <v>681</v>
      </c>
      <c r="E67" s="94" t="s">
        <v>182</v>
      </c>
      <c r="F67" s="132"/>
      <c r="G67" s="132">
        <v>239.56</v>
      </c>
      <c r="H67" s="133">
        <f t="shared" si="2"/>
        <v>0</v>
      </c>
      <c r="I67" s="138"/>
      <c r="J67" s="138"/>
      <c r="K67" s="138"/>
      <c r="L67" s="138"/>
      <c r="M67" s="138"/>
    </row>
    <row r="68" s="121" customFormat="1" ht="36" spans="1:13">
      <c r="A68" s="458" t="s">
        <v>682</v>
      </c>
      <c r="B68" s="93"/>
      <c r="C68" s="93" t="s">
        <v>683</v>
      </c>
      <c r="D68" s="93" t="s">
        <v>684</v>
      </c>
      <c r="E68" s="94" t="s">
        <v>182</v>
      </c>
      <c r="F68" s="132"/>
      <c r="G68" s="132">
        <f>832.4/4</f>
        <v>208.1</v>
      </c>
      <c r="H68" s="133">
        <f t="shared" si="2"/>
        <v>0</v>
      </c>
      <c r="I68" s="138"/>
      <c r="J68" s="138"/>
      <c r="K68" s="138"/>
      <c r="L68" s="138"/>
      <c r="M68" s="138"/>
    </row>
    <row r="69" s="121" customFormat="1" ht="36" spans="1:13">
      <c r="A69" s="458" t="s">
        <v>685</v>
      </c>
      <c r="B69" s="93"/>
      <c r="C69" s="93" t="s">
        <v>686</v>
      </c>
      <c r="D69" s="93" t="s">
        <v>687</v>
      </c>
      <c r="E69" s="94" t="s">
        <v>182</v>
      </c>
      <c r="F69" s="132"/>
      <c r="G69" s="132">
        <f>832.4/4</f>
        <v>208.1</v>
      </c>
      <c r="H69" s="133">
        <f t="shared" si="2"/>
        <v>0</v>
      </c>
      <c r="I69" s="138"/>
      <c r="J69" s="138"/>
      <c r="K69" s="138"/>
      <c r="L69" s="138"/>
      <c r="M69" s="138"/>
    </row>
    <row r="70" s="121" customFormat="1" ht="96.75" spans="1:13">
      <c r="A70" s="97" t="s">
        <v>688</v>
      </c>
      <c r="B70" s="97"/>
      <c r="C70" s="97" t="s">
        <v>689</v>
      </c>
      <c r="D70" s="97" t="s">
        <v>690</v>
      </c>
      <c r="E70" s="98" t="s">
        <v>182</v>
      </c>
      <c r="F70" s="132"/>
      <c r="G70" s="134">
        <f>674+30</f>
        <v>704</v>
      </c>
      <c r="H70" s="133">
        <f t="shared" si="2"/>
        <v>0</v>
      </c>
      <c r="I70" s="138"/>
      <c r="J70" s="138"/>
      <c r="K70" s="138"/>
      <c r="L70" s="138"/>
      <c r="M70" s="138"/>
    </row>
    <row r="71" s="120" customFormat="1" ht="96" spans="1:13">
      <c r="A71" s="93" t="s">
        <v>691</v>
      </c>
      <c r="B71" s="93"/>
      <c r="C71" s="93" t="s">
        <v>689</v>
      </c>
      <c r="D71" s="93" t="s">
        <v>692</v>
      </c>
      <c r="E71" s="94" t="s">
        <v>182</v>
      </c>
      <c r="F71" s="132"/>
      <c r="G71" s="132">
        <v>313.7</v>
      </c>
      <c r="H71" s="133">
        <f t="shared" si="2"/>
        <v>0</v>
      </c>
      <c r="I71" s="137"/>
      <c r="J71" s="137"/>
      <c r="K71" s="137"/>
      <c r="L71" s="137"/>
      <c r="M71" s="137"/>
    </row>
    <row r="72" s="121" customFormat="1" ht="96.75" spans="1:13">
      <c r="A72" s="97" t="s">
        <v>693</v>
      </c>
      <c r="B72" s="97"/>
      <c r="C72" s="97" t="s">
        <v>689</v>
      </c>
      <c r="D72" s="97" t="s">
        <v>694</v>
      </c>
      <c r="E72" s="98" t="s">
        <v>182</v>
      </c>
      <c r="F72" s="132"/>
      <c r="G72" s="134">
        <v>127.53</v>
      </c>
      <c r="H72" s="133">
        <f t="shared" si="2"/>
        <v>0</v>
      </c>
      <c r="I72" s="138"/>
      <c r="J72" s="138"/>
      <c r="K72" s="138"/>
      <c r="L72" s="138"/>
      <c r="M72" s="138"/>
    </row>
    <row r="73" s="121" customFormat="1" ht="96" spans="1:13">
      <c r="A73" s="93" t="s">
        <v>695</v>
      </c>
      <c r="B73" s="93"/>
      <c r="C73" s="93" t="s">
        <v>689</v>
      </c>
      <c r="D73" s="93" t="s">
        <v>696</v>
      </c>
      <c r="E73" s="94" t="s">
        <v>182</v>
      </c>
      <c r="F73" s="132"/>
      <c r="G73" s="132">
        <v>79.9</v>
      </c>
      <c r="H73" s="133">
        <f t="shared" si="2"/>
        <v>0</v>
      </c>
      <c r="I73" s="138"/>
      <c r="J73" s="138"/>
      <c r="K73" s="138"/>
      <c r="L73" s="138"/>
      <c r="M73" s="138"/>
    </row>
    <row r="74" s="121" customFormat="1" ht="96.75" spans="1:13">
      <c r="A74" s="97" t="s">
        <v>697</v>
      </c>
      <c r="B74" s="97"/>
      <c r="C74" s="97" t="s">
        <v>689</v>
      </c>
      <c r="D74" s="97" t="s">
        <v>698</v>
      </c>
      <c r="E74" s="98" t="s">
        <v>182</v>
      </c>
      <c r="F74" s="132"/>
      <c r="G74" s="134">
        <v>42.46</v>
      </c>
      <c r="H74" s="133">
        <f t="shared" si="2"/>
        <v>0</v>
      </c>
      <c r="I74" s="138"/>
      <c r="J74" s="138"/>
      <c r="K74" s="138"/>
      <c r="L74" s="138"/>
      <c r="M74" s="138"/>
    </row>
    <row r="75" s="121" customFormat="1" ht="96" spans="1:13">
      <c r="A75" s="93" t="s">
        <v>699</v>
      </c>
      <c r="B75" s="93"/>
      <c r="C75" s="93" t="s">
        <v>689</v>
      </c>
      <c r="D75" s="93" t="s">
        <v>700</v>
      </c>
      <c r="E75" s="94" t="s">
        <v>182</v>
      </c>
      <c r="F75" s="132"/>
      <c r="G75" s="132">
        <v>132.8</v>
      </c>
      <c r="H75" s="133">
        <f t="shared" si="2"/>
        <v>0</v>
      </c>
      <c r="I75" s="138"/>
      <c r="J75" s="138"/>
      <c r="K75" s="138"/>
      <c r="L75" s="138"/>
      <c r="M75" s="138"/>
    </row>
    <row r="76" s="121" customFormat="1" ht="96.75" spans="1:13">
      <c r="A76" s="97" t="s">
        <v>701</v>
      </c>
      <c r="B76" s="97"/>
      <c r="C76" s="97" t="s">
        <v>689</v>
      </c>
      <c r="D76" s="97" t="s">
        <v>702</v>
      </c>
      <c r="E76" s="98" t="s">
        <v>182</v>
      </c>
      <c r="F76" s="132"/>
      <c r="G76" s="134">
        <v>42.07</v>
      </c>
      <c r="H76" s="133">
        <f t="shared" si="2"/>
        <v>0</v>
      </c>
      <c r="I76" s="138"/>
      <c r="J76" s="138"/>
      <c r="K76" s="138"/>
      <c r="L76" s="138"/>
      <c r="M76" s="138"/>
    </row>
    <row r="77" s="121" customFormat="1" ht="96" spans="1:13">
      <c r="A77" s="93" t="s">
        <v>703</v>
      </c>
      <c r="B77" s="93"/>
      <c r="C77" s="93" t="s">
        <v>689</v>
      </c>
      <c r="D77" s="93" t="s">
        <v>704</v>
      </c>
      <c r="E77" s="94" t="s">
        <v>182</v>
      </c>
      <c r="F77" s="132"/>
      <c r="G77" s="132">
        <v>69.7</v>
      </c>
      <c r="H77" s="133">
        <f t="shared" si="2"/>
        <v>0</v>
      </c>
      <c r="I77" s="138"/>
      <c r="J77" s="138"/>
      <c r="K77" s="138"/>
      <c r="L77" s="138"/>
      <c r="M77" s="138"/>
    </row>
    <row r="78" s="121" customFormat="1" ht="36" spans="1:13">
      <c r="A78" s="93" t="s">
        <v>705</v>
      </c>
      <c r="B78" s="93"/>
      <c r="C78" s="93" t="s">
        <v>706</v>
      </c>
      <c r="D78" s="93" t="s">
        <v>707</v>
      </c>
      <c r="E78" s="94" t="s">
        <v>543</v>
      </c>
      <c r="F78" s="132"/>
      <c r="G78" s="132">
        <f>183+221-4</f>
        <v>400</v>
      </c>
      <c r="H78" s="133">
        <f t="shared" si="2"/>
        <v>0</v>
      </c>
      <c r="I78" s="138"/>
      <c r="J78" s="138"/>
      <c r="K78" s="138"/>
      <c r="L78" s="138"/>
      <c r="M78" s="138"/>
    </row>
    <row r="79" s="121" customFormat="1" ht="96" spans="1:13">
      <c r="A79" s="93" t="s">
        <v>708</v>
      </c>
      <c r="B79" s="93"/>
      <c r="C79" s="93" t="s">
        <v>709</v>
      </c>
      <c r="D79" s="93" t="s">
        <v>710</v>
      </c>
      <c r="E79" s="94" t="s">
        <v>543</v>
      </c>
      <c r="F79" s="132"/>
      <c r="G79" s="132">
        <v>2</v>
      </c>
      <c r="H79" s="133">
        <f t="shared" si="2"/>
        <v>0</v>
      </c>
      <c r="I79" s="138"/>
      <c r="J79" s="138"/>
      <c r="K79" s="138"/>
      <c r="L79" s="138"/>
      <c r="M79" s="138"/>
    </row>
    <row r="80" s="121" customFormat="1" ht="168.75" spans="1:13">
      <c r="A80" s="97" t="s">
        <v>711</v>
      </c>
      <c r="B80" s="97"/>
      <c r="C80" s="97" t="s">
        <v>712</v>
      </c>
      <c r="D80" s="97" t="s">
        <v>713</v>
      </c>
      <c r="E80" s="98" t="s">
        <v>598</v>
      </c>
      <c r="F80" s="132"/>
      <c r="G80" s="134">
        <v>16</v>
      </c>
      <c r="H80" s="133">
        <f t="shared" si="2"/>
        <v>0</v>
      </c>
      <c r="I80" s="138"/>
      <c r="J80" s="138"/>
      <c r="K80" s="138"/>
      <c r="L80" s="138"/>
      <c r="M80" s="138"/>
    </row>
    <row r="81" s="121" customFormat="1" ht="108" spans="1:13">
      <c r="A81" s="93" t="s">
        <v>714</v>
      </c>
      <c r="B81" s="93"/>
      <c r="C81" s="93" t="s">
        <v>715</v>
      </c>
      <c r="D81" s="93" t="s">
        <v>716</v>
      </c>
      <c r="E81" s="94" t="s">
        <v>151</v>
      </c>
      <c r="F81" s="132"/>
      <c r="G81" s="132">
        <v>3074.85</v>
      </c>
      <c r="H81" s="133">
        <f t="shared" si="2"/>
        <v>0</v>
      </c>
      <c r="I81" s="138"/>
      <c r="J81" s="138"/>
      <c r="K81" s="138"/>
      <c r="L81" s="138"/>
      <c r="M81" s="138"/>
    </row>
    <row r="82" s="121" customFormat="1" ht="36" spans="1:13">
      <c r="A82" s="458" t="s">
        <v>717</v>
      </c>
      <c r="B82" s="93"/>
      <c r="C82" s="93" t="s">
        <v>718</v>
      </c>
      <c r="D82" s="93" t="s">
        <v>719</v>
      </c>
      <c r="E82" s="94" t="s">
        <v>543</v>
      </c>
      <c r="F82" s="132"/>
      <c r="G82" s="132">
        <v>16</v>
      </c>
      <c r="H82" s="133">
        <f t="shared" si="2"/>
        <v>0</v>
      </c>
      <c r="I82" s="138"/>
      <c r="J82" s="138"/>
      <c r="K82" s="138"/>
      <c r="L82" s="138"/>
      <c r="M82" s="138"/>
    </row>
    <row r="83" s="121" customFormat="1" ht="24" spans="1:13">
      <c r="A83" s="93" t="s">
        <v>720</v>
      </c>
      <c r="B83" s="93"/>
      <c r="C83" s="93" t="s">
        <v>721</v>
      </c>
      <c r="D83" s="93" t="s">
        <v>722</v>
      </c>
      <c r="E83" s="94" t="s">
        <v>723</v>
      </c>
      <c r="F83" s="132"/>
      <c r="G83" s="132">
        <v>5</v>
      </c>
      <c r="H83" s="133">
        <f t="shared" si="2"/>
        <v>0</v>
      </c>
      <c r="I83" s="138"/>
      <c r="J83" s="138"/>
      <c r="K83" s="138"/>
      <c r="L83" s="138"/>
      <c r="M83" s="138"/>
    </row>
    <row r="84" s="121" customFormat="1" ht="24" spans="1:13">
      <c r="A84" s="93" t="s">
        <v>724</v>
      </c>
      <c r="B84" s="93"/>
      <c r="C84" s="93" t="s">
        <v>725</v>
      </c>
      <c r="D84" s="93" t="s">
        <v>726</v>
      </c>
      <c r="E84" s="94" t="s">
        <v>659</v>
      </c>
      <c r="F84" s="132"/>
      <c r="G84" s="132">
        <v>1</v>
      </c>
      <c r="H84" s="133">
        <f t="shared" si="2"/>
        <v>0</v>
      </c>
      <c r="I84" s="138"/>
      <c r="J84" s="138"/>
      <c r="K84" s="138"/>
      <c r="L84" s="138"/>
      <c r="M84" s="138"/>
    </row>
    <row r="85" s="121" customFormat="1" ht="36" spans="1:13">
      <c r="A85" s="93" t="s">
        <v>727</v>
      </c>
      <c r="B85" s="93"/>
      <c r="C85" s="93" t="s">
        <v>728</v>
      </c>
      <c r="D85" s="93" t="s">
        <v>729</v>
      </c>
      <c r="E85" s="94" t="s">
        <v>543</v>
      </c>
      <c r="F85" s="132"/>
      <c r="G85" s="132">
        <v>91</v>
      </c>
      <c r="H85" s="133">
        <f t="shared" si="2"/>
        <v>0</v>
      </c>
      <c r="I85" s="138"/>
      <c r="J85" s="138"/>
      <c r="K85" s="138"/>
      <c r="L85" s="138"/>
      <c r="M85" s="138"/>
    </row>
    <row r="86" s="121" customFormat="1" ht="36" spans="1:13">
      <c r="A86" s="93" t="s">
        <v>730</v>
      </c>
      <c r="B86" s="93"/>
      <c r="C86" s="93" t="s">
        <v>731</v>
      </c>
      <c r="D86" s="93" t="s">
        <v>732</v>
      </c>
      <c r="E86" s="94" t="s">
        <v>543</v>
      </c>
      <c r="F86" s="132"/>
      <c r="G86" s="132">
        <v>13</v>
      </c>
      <c r="H86" s="133">
        <f t="shared" si="2"/>
        <v>0</v>
      </c>
      <c r="I86" s="138"/>
      <c r="J86" s="138"/>
      <c r="K86" s="138"/>
      <c r="L86" s="138"/>
      <c r="M86" s="138"/>
    </row>
    <row r="87" s="121" customFormat="1" ht="24" spans="1:13">
      <c r="A87" s="93" t="s">
        <v>733</v>
      </c>
      <c r="B87" s="93"/>
      <c r="C87" s="93" t="s">
        <v>734</v>
      </c>
      <c r="D87" s="93" t="s">
        <v>735</v>
      </c>
      <c r="E87" s="94" t="s">
        <v>543</v>
      </c>
      <c r="F87" s="132"/>
      <c r="G87" s="132">
        <v>13</v>
      </c>
      <c r="H87" s="133">
        <f t="shared" si="2"/>
        <v>0</v>
      </c>
      <c r="I87" s="138"/>
      <c r="J87" s="138"/>
      <c r="K87" s="138"/>
      <c r="L87" s="138"/>
      <c r="M87" s="138"/>
    </row>
    <row r="88" s="121" customFormat="1" ht="24" spans="1:13">
      <c r="A88" s="93" t="s">
        <v>736</v>
      </c>
      <c r="B88" s="93"/>
      <c r="C88" s="93" t="s">
        <v>737</v>
      </c>
      <c r="D88" s="93" t="s">
        <v>738</v>
      </c>
      <c r="E88" s="94" t="s">
        <v>543</v>
      </c>
      <c r="F88" s="132"/>
      <c r="G88" s="132">
        <v>13</v>
      </c>
      <c r="H88" s="133">
        <f t="shared" si="2"/>
        <v>0</v>
      </c>
      <c r="I88" s="138"/>
      <c r="J88" s="138"/>
      <c r="K88" s="138"/>
      <c r="L88" s="138"/>
      <c r="M88" s="138"/>
    </row>
    <row r="89" s="121" customFormat="1" ht="24" spans="1:13">
      <c r="A89" s="93" t="s">
        <v>739</v>
      </c>
      <c r="B89" s="93"/>
      <c r="C89" s="93" t="s">
        <v>740</v>
      </c>
      <c r="D89" s="93" t="s">
        <v>741</v>
      </c>
      <c r="E89" s="94" t="s">
        <v>543</v>
      </c>
      <c r="F89" s="132"/>
      <c r="G89" s="132">
        <v>7</v>
      </c>
      <c r="H89" s="133">
        <f t="shared" si="2"/>
        <v>0</v>
      </c>
      <c r="I89" s="138"/>
      <c r="J89" s="138"/>
      <c r="K89" s="138"/>
      <c r="L89" s="138"/>
      <c r="M89" s="138"/>
    </row>
    <row r="90" s="121" customFormat="1" ht="180" spans="1:13">
      <c r="A90" s="93" t="s">
        <v>742</v>
      </c>
      <c r="B90" s="93"/>
      <c r="C90" s="93" t="s">
        <v>743</v>
      </c>
      <c r="D90" s="93" t="s">
        <v>744</v>
      </c>
      <c r="E90" s="94" t="s">
        <v>151</v>
      </c>
      <c r="F90" s="132"/>
      <c r="G90" s="132">
        <v>256.9</v>
      </c>
      <c r="H90" s="133">
        <f t="shared" si="2"/>
        <v>0</v>
      </c>
      <c r="I90" s="138"/>
      <c r="J90" s="138"/>
      <c r="K90" s="138"/>
      <c r="L90" s="138"/>
      <c r="M90" s="138"/>
    </row>
    <row r="91" s="121" customFormat="1" spans="1:13">
      <c r="A91" s="99" t="s">
        <v>24</v>
      </c>
      <c r="B91" s="90"/>
      <c r="C91" s="99" t="s">
        <v>127</v>
      </c>
      <c r="D91" s="90"/>
      <c r="E91" s="99"/>
      <c r="F91" s="90"/>
      <c r="G91" s="99"/>
      <c r="H91" s="90"/>
      <c r="I91" s="138"/>
      <c r="J91" s="138"/>
      <c r="K91" s="138"/>
      <c r="L91" s="138"/>
      <c r="M91" s="138"/>
    </row>
    <row r="92" s="121" customFormat="1" ht="108" spans="1:13">
      <c r="A92" s="460" t="s">
        <v>745</v>
      </c>
      <c r="B92" s="110"/>
      <c r="C92" s="110" t="s">
        <v>746</v>
      </c>
      <c r="D92" s="110" t="s">
        <v>747</v>
      </c>
      <c r="E92" s="111" t="s">
        <v>302</v>
      </c>
      <c r="F92" s="140"/>
      <c r="G92" s="140">
        <v>1</v>
      </c>
      <c r="H92" s="133">
        <f>+ROUND(G92*F92,2)</f>
        <v>0</v>
      </c>
      <c r="I92" s="138"/>
      <c r="J92" s="138"/>
      <c r="K92" s="138"/>
      <c r="L92" s="138"/>
      <c r="M92" s="138"/>
    </row>
    <row r="93" s="121" customFormat="1" spans="1:13">
      <c r="A93" s="110" t="s">
        <v>27</v>
      </c>
      <c r="B93" s="110"/>
      <c r="C93" s="110" t="s">
        <v>748</v>
      </c>
      <c r="D93" s="110" t="s">
        <v>749</v>
      </c>
      <c r="E93" s="111" t="s">
        <v>302</v>
      </c>
      <c r="F93" s="140"/>
      <c r="G93" s="140" t="s">
        <v>302</v>
      </c>
      <c r="H93" s="141"/>
      <c r="I93" s="138"/>
      <c r="J93" s="138"/>
      <c r="K93" s="138"/>
      <c r="L93" s="138"/>
      <c r="M93" s="138"/>
    </row>
    <row r="94" s="120" customFormat="1" ht="12" spans="1:13">
      <c r="A94" s="112" t="s">
        <v>27</v>
      </c>
      <c r="B94" s="112"/>
      <c r="C94" s="112" t="s">
        <v>504</v>
      </c>
      <c r="D94" s="112"/>
      <c r="E94" s="112"/>
      <c r="F94" s="142"/>
      <c r="G94" s="112"/>
      <c r="H94" s="142"/>
      <c r="I94" s="137"/>
      <c r="J94" s="137"/>
      <c r="K94" s="137"/>
      <c r="L94" s="137"/>
      <c r="M94" s="137"/>
    </row>
    <row r="95" s="123" customFormat="1" spans="1:8">
      <c r="A95" s="114"/>
      <c r="B95" s="114"/>
      <c r="C95" s="114"/>
      <c r="D95" s="115"/>
      <c r="E95" s="143"/>
      <c r="F95" s="144"/>
      <c r="G95" s="145">
        <v>0</v>
      </c>
      <c r="H95" s="146">
        <f t="shared" ref="H95:H104" si="3">G95*F95</f>
        <v>0</v>
      </c>
    </row>
    <row r="96" s="123" customFormat="1" spans="1:8">
      <c r="A96" s="114"/>
      <c r="B96" s="114"/>
      <c r="C96" s="114"/>
      <c r="D96" s="115"/>
      <c r="E96" s="143"/>
      <c r="F96" s="144"/>
      <c r="G96" s="145">
        <v>0</v>
      </c>
      <c r="H96" s="146">
        <f t="shared" si="3"/>
        <v>0</v>
      </c>
    </row>
    <row r="97" s="123" customFormat="1" spans="1:8">
      <c r="A97" s="114"/>
      <c r="B97" s="114"/>
      <c r="C97" s="115"/>
      <c r="D97" s="115"/>
      <c r="E97" s="143"/>
      <c r="F97" s="144"/>
      <c r="G97" s="145">
        <v>0</v>
      </c>
      <c r="H97" s="146">
        <f t="shared" si="3"/>
        <v>0</v>
      </c>
    </row>
    <row r="98" s="123" customFormat="1" spans="1:8">
      <c r="A98" s="114"/>
      <c r="B98" s="114"/>
      <c r="C98" s="114"/>
      <c r="D98" s="115"/>
      <c r="E98" s="143"/>
      <c r="F98" s="144"/>
      <c r="G98" s="145">
        <v>0</v>
      </c>
      <c r="H98" s="146">
        <f t="shared" si="3"/>
        <v>0</v>
      </c>
    </row>
    <row r="99" s="123" customFormat="1" spans="1:8">
      <c r="A99" s="114"/>
      <c r="B99" s="114"/>
      <c r="C99" s="114"/>
      <c r="D99" s="115"/>
      <c r="E99" s="143"/>
      <c r="F99" s="144"/>
      <c r="G99" s="145">
        <v>0</v>
      </c>
      <c r="H99" s="146">
        <f t="shared" si="3"/>
        <v>0</v>
      </c>
    </row>
    <row r="100" s="123" customFormat="1" spans="1:8">
      <c r="A100" s="114"/>
      <c r="B100" s="114"/>
      <c r="C100" s="114"/>
      <c r="D100" s="115"/>
      <c r="E100" s="143"/>
      <c r="F100" s="144"/>
      <c r="G100" s="145">
        <v>0</v>
      </c>
      <c r="H100" s="146">
        <f t="shared" si="3"/>
        <v>0</v>
      </c>
    </row>
    <row r="101" s="123" customFormat="1" spans="1:8">
      <c r="A101" s="114"/>
      <c r="B101" s="114"/>
      <c r="C101" s="114"/>
      <c r="D101" s="115"/>
      <c r="E101" s="143"/>
      <c r="F101" s="144"/>
      <c r="G101" s="145">
        <v>0</v>
      </c>
      <c r="H101" s="146">
        <f t="shared" si="3"/>
        <v>0</v>
      </c>
    </row>
    <row r="102" s="123" customFormat="1" spans="1:8">
      <c r="A102" s="114"/>
      <c r="B102" s="114"/>
      <c r="C102" s="114"/>
      <c r="D102" s="115"/>
      <c r="E102" s="143"/>
      <c r="F102" s="144"/>
      <c r="G102" s="145">
        <v>0</v>
      </c>
      <c r="H102" s="146">
        <f t="shared" si="3"/>
        <v>0</v>
      </c>
    </row>
    <row r="103" s="123" customFormat="1" spans="1:8">
      <c r="A103" s="114"/>
      <c r="B103" s="114"/>
      <c r="C103" s="114"/>
      <c r="D103" s="115"/>
      <c r="E103" s="143"/>
      <c r="F103" s="144"/>
      <c r="G103" s="145">
        <v>0</v>
      </c>
      <c r="H103" s="146">
        <f t="shared" si="3"/>
        <v>0</v>
      </c>
    </row>
    <row r="104" s="123" customFormat="1" spans="1:8">
      <c r="A104" s="114"/>
      <c r="B104" s="114"/>
      <c r="C104" s="114"/>
      <c r="D104" s="115"/>
      <c r="E104" s="143"/>
      <c r="F104" s="144"/>
      <c r="G104" s="145">
        <v>0</v>
      </c>
      <c r="H104" s="146">
        <f t="shared" si="3"/>
        <v>0</v>
      </c>
    </row>
    <row r="105" s="118" customFormat="1" ht="11.25" spans="1:8">
      <c r="A105" s="147"/>
      <c r="B105" s="147"/>
      <c r="C105" s="148" t="s">
        <v>505</v>
      </c>
      <c r="D105" s="149"/>
      <c r="E105" s="150" t="s">
        <v>506</v>
      </c>
      <c r="F105" s="148"/>
      <c r="G105" s="151"/>
      <c r="H105" s="150"/>
    </row>
    <row r="106" s="118" customFormat="1" ht="11.25" spans="3:7">
      <c r="C106" s="119"/>
      <c r="D106" s="124"/>
      <c r="F106" s="119"/>
      <c r="G106" s="125"/>
    </row>
    <row r="107" s="118" customFormat="1" ht="11.25" spans="3:7">
      <c r="C107" s="119"/>
      <c r="D107" s="124"/>
      <c r="F107" s="119"/>
      <c r="G107" s="125"/>
    </row>
    <row r="108" s="118" customFormat="1" ht="11.25" spans="3:7">
      <c r="C108" s="119"/>
      <c r="D108" s="124"/>
      <c r="F108" s="119"/>
      <c r="G108" s="125"/>
    </row>
    <row r="109" s="118" customFormat="1" ht="11.25" spans="3:7">
      <c r="C109" s="119"/>
      <c r="D109" s="124"/>
      <c r="F109" s="119"/>
      <c r="G109" s="125"/>
    </row>
    <row r="110" s="118" customFormat="1" ht="11.25" spans="3:7">
      <c r="C110" s="119"/>
      <c r="D110" s="124"/>
      <c r="F110" s="119"/>
      <c r="G110" s="125"/>
    </row>
    <row r="111" s="118" customFormat="1" ht="11.25" spans="3:7">
      <c r="C111" s="119"/>
      <c r="D111" s="124"/>
      <c r="F111" s="119"/>
      <c r="G111" s="125"/>
    </row>
    <row r="112" s="118" customFormat="1" ht="11.25" spans="3:7">
      <c r="C112" s="119"/>
      <c r="D112" s="124"/>
      <c r="F112" s="119"/>
      <c r="G112" s="125"/>
    </row>
    <row r="113" s="118" customFormat="1" ht="11.25" spans="3:7">
      <c r="C113" s="119"/>
      <c r="D113" s="124"/>
      <c r="F113" s="119"/>
      <c r="G113" s="125"/>
    </row>
    <row r="114" s="118" customFormat="1" ht="11.25" spans="3:7">
      <c r="C114" s="119"/>
      <c r="D114" s="124"/>
      <c r="F114" s="119"/>
      <c r="G114" s="125"/>
    </row>
    <row r="115" s="118" customFormat="1" ht="11.25" spans="3:7">
      <c r="C115" s="119"/>
      <c r="D115" s="124"/>
      <c r="F115" s="119"/>
      <c r="G115" s="125"/>
    </row>
    <row r="116" s="118" customFormat="1" ht="11.25" spans="3:7">
      <c r="C116" s="119"/>
      <c r="D116" s="124"/>
      <c r="F116" s="119"/>
      <c r="G116" s="125"/>
    </row>
    <row r="117" s="118" customFormat="1" ht="11.25" spans="3:7">
      <c r="C117" s="119"/>
      <c r="D117" s="124"/>
      <c r="F117" s="119"/>
      <c r="G117" s="125"/>
    </row>
    <row r="118" s="118" customFormat="1" ht="11.25" spans="3:7">
      <c r="C118" s="119"/>
      <c r="D118" s="124"/>
      <c r="F118" s="119"/>
      <c r="G118" s="125"/>
    </row>
    <row r="119" s="118" customFormat="1" ht="11.25" spans="3:7">
      <c r="C119" s="119"/>
      <c r="D119" s="124"/>
      <c r="F119" s="119"/>
      <c r="G119" s="125"/>
    </row>
    <row r="120" s="118" customFormat="1" ht="11.25" spans="3:7">
      <c r="C120" s="119"/>
      <c r="D120" s="124"/>
      <c r="F120" s="119"/>
      <c r="G120" s="125"/>
    </row>
    <row r="121" s="118" customFormat="1" ht="11.25" spans="3:7">
      <c r="C121" s="119"/>
      <c r="D121" s="124"/>
      <c r="F121" s="119"/>
      <c r="G121" s="125"/>
    </row>
    <row r="122" s="118" customFormat="1" ht="11.25" spans="3:7">
      <c r="C122" s="119"/>
      <c r="D122" s="124"/>
      <c r="F122" s="119"/>
      <c r="G122" s="125"/>
    </row>
    <row r="123" s="118" customFormat="1" ht="11.25" spans="3:7">
      <c r="C123" s="119"/>
      <c r="D123" s="124"/>
      <c r="F123" s="119"/>
      <c r="G123" s="125"/>
    </row>
    <row r="124" s="118" customFormat="1" ht="11.25" spans="3:7">
      <c r="C124" s="119"/>
      <c r="D124" s="124"/>
      <c r="F124" s="119"/>
      <c r="G124" s="125"/>
    </row>
    <row r="125" s="118" customFormat="1" ht="11.25" spans="3:7">
      <c r="C125" s="119"/>
      <c r="D125" s="124"/>
      <c r="F125" s="119"/>
      <c r="G125" s="125"/>
    </row>
    <row r="126" s="118" customFormat="1" ht="11.25" spans="3:7">
      <c r="C126" s="119"/>
      <c r="D126" s="124"/>
      <c r="F126" s="119"/>
      <c r="G126" s="125"/>
    </row>
    <row r="127" s="118" customFormat="1" ht="11.25" spans="3:7">
      <c r="C127" s="119"/>
      <c r="D127" s="124"/>
      <c r="F127" s="119"/>
      <c r="G127" s="125"/>
    </row>
    <row r="128" s="118" customFormat="1" ht="11.25" spans="3:7">
      <c r="C128" s="119"/>
      <c r="D128" s="124"/>
      <c r="F128" s="119"/>
      <c r="G128" s="125"/>
    </row>
    <row r="129" s="118" customFormat="1" ht="11.25" spans="3:7">
      <c r="C129" s="119"/>
      <c r="D129" s="124"/>
      <c r="F129" s="119"/>
      <c r="G129" s="125"/>
    </row>
    <row r="130" s="118" customFormat="1" ht="11.25" spans="3:7">
      <c r="C130" s="119"/>
      <c r="D130" s="124"/>
      <c r="F130" s="119"/>
      <c r="G130" s="125"/>
    </row>
    <row r="131" s="118" customFormat="1" ht="11.25" spans="3:7">
      <c r="C131" s="119"/>
      <c r="D131" s="124"/>
      <c r="F131" s="119"/>
      <c r="G131" s="125"/>
    </row>
    <row r="132" s="118" customFormat="1" ht="11.25" spans="3:7">
      <c r="C132" s="119"/>
      <c r="D132" s="124"/>
      <c r="F132" s="119"/>
      <c r="G132" s="125"/>
    </row>
    <row r="133" s="118" customFormat="1" ht="11.25" spans="3:7">
      <c r="C133" s="119"/>
      <c r="D133" s="124"/>
      <c r="F133" s="119"/>
      <c r="G133" s="125"/>
    </row>
    <row r="134" s="118" customFormat="1" ht="11.25" spans="3:7">
      <c r="C134" s="119"/>
      <c r="D134" s="124"/>
      <c r="F134" s="119"/>
      <c r="G134" s="125"/>
    </row>
    <row r="135" s="118" customFormat="1" ht="11.25" spans="3:7">
      <c r="C135" s="119"/>
      <c r="D135" s="124"/>
      <c r="F135" s="119"/>
      <c r="G135" s="125"/>
    </row>
    <row r="136" s="118" customFormat="1" ht="11.25" spans="3:7">
      <c r="C136" s="119"/>
      <c r="D136" s="124"/>
      <c r="F136" s="119"/>
      <c r="G136" s="125"/>
    </row>
    <row r="137" s="118" customFormat="1" ht="11.25" spans="3:7">
      <c r="C137" s="119"/>
      <c r="D137" s="124"/>
      <c r="F137" s="119"/>
      <c r="G137" s="125"/>
    </row>
    <row r="138" s="118" customFormat="1" ht="11.25" spans="3:7">
      <c r="C138" s="119"/>
      <c r="D138" s="124"/>
      <c r="F138" s="119"/>
      <c r="G138" s="125"/>
    </row>
    <row r="139" s="118" customFormat="1" ht="11.25" spans="3:7">
      <c r="C139" s="119"/>
      <c r="D139" s="124"/>
      <c r="F139" s="119"/>
      <c r="G139" s="125"/>
    </row>
    <row r="140" s="118" customFormat="1" ht="11.25" spans="3:7">
      <c r="C140" s="119"/>
      <c r="D140" s="124"/>
      <c r="F140" s="119"/>
      <c r="G140" s="125"/>
    </row>
    <row r="141" s="118" customFormat="1" ht="11.25" spans="3:7">
      <c r="C141" s="119"/>
      <c r="D141" s="124"/>
      <c r="F141" s="119"/>
      <c r="G141" s="125"/>
    </row>
    <row r="142" s="118" customFormat="1" ht="11.25" spans="3:7">
      <c r="C142" s="119"/>
      <c r="D142" s="124"/>
      <c r="F142" s="119"/>
      <c r="G142" s="125"/>
    </row>
    <row r="143" s="118" customFormat="1" ht="11.25" spans="3:7">
      <c r="C143" s="119"/>
      <c r="D143" s="124"/>
      <c r="F143" s="119"/>
      <c r="G143" s="125"/>
    </row>
    <row r="144" s="118" customFormat="1" ht="11.25" spans="3:7">
      <c r="C144" s="119"/>
      <c r="D144" s="124"/>
      <c r="F144" s="119"/>
      <c r="G144" s="125"/>
    </row>
    <row r="145" s="118" customFormat="1" ht="11.25" spans="3:7">
      <c r="C145" s="119"/>
      <c r="D145" s="124"/>
      <c r="F145" s="119"/>
      <c r="G145" s="125"/>
    </row>
  </sheetData>
  <sheetProtection formatCells="0" formatColumns="0" formatRows="0" autoFilter="0"/>
  <protectedRanges>
    <protectedRange sqref="A112:E121 G112:G121" name="区域2"/>
    <protectedRange sqref="G96:G105 A96:E101 A102:B102 D102:E102 A103:E105" name="区域3"/>
  </protectedRanges>
  <mergeCells count="9">
    <mergeCell ref="A1:H1"/>
    <mergeCell ref="A3:A6"/>
    <mergeCell ref="B3:B6"/>
    <mergeCell ref="C3:C6"/>
    <mergeCell ref="D3:D6"/>
    <mergeCell ref="E3:E6"/>
    <mergeCell ref="F3:F6"/>
    <mergeCell ref="G3:G6"/>
    <mergeCell ref="H3:H6"/>
  </mergeCells>
  <pageMargins left="0.748031496062992" right="0.748031496062992" top="0.984251968503937" bottom="0.984251968503937" header="0.511811023622047" footer="0.511811023622047"/>
  <pageSetup paperSize="9" scale="80"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30" master=""/>
  <rangeList sheetStid="15" master=""/>
  <rangeList sheetStid="16" master=""/>
  <rangeList sheetStid="17" master=""/>
  <rangeList sheetStid="42" master=""/>
  <rangeList sheetStid="43" master=""/>
  <rangeList sheetStid="48" master="">
    <arrUserId title="区域2" rangeCreator="" othersAccessPermission="edit"/>
  </rangeList>
  <rangeList sheetStid="46" master="">
    <arrUserId title="区域2" rangeCreator="" othersAccessPermission="edit"/>
  </rangeList>
  <rangeList sheetStid="49" master="">
    <arrUserId title="区域2" rangeCreator="" othersAccessPermission="edit"/>
    <arrUserId title="区域3" rangeCreator="" othersAccessPermission="edit"/>
  </rangeList>
  <rangeList sheetStid="47" master="">
    <arrUserId title="区域4" rangeCreator="" othersAccessPermission="edit"/>
    <arrUserId title="区域3" rangeCreator="" othersAccessPermission="edit"/>
    <arrUserId title="区域2" rangeCreator="" othersAccessPermission="edit"/>
  </rangeList>
  <rangeList sheetStid="52" master="">
    <arrUserId title="区域1" rangeCreator="" othersAccessPermission="edit"/>
  </rangeList>
  <rangeList sheetStid="2" master=""/>
  <rangeList sheetStid="50" master="">
    <arrUserId title="区域2" rangeCreator="" othersAccessPermission="edit"/>
    <arrUserId title="区域2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封面</vt:lpstr>
      <vt:lpstr>工程量清单编制说明</vt:lpstr>
      <vt:lpstr>工程量计算规则</vt:lpstr>
      <vt:lpstr>投标总价</vt:lpstr>
      <vt:lpstr>汇总表</vt:lpstr>
      <vt:lpstr>分汇总表</vt:lpstr>
      <vt:lpstr>装饰工程量清单计价表</vt:lpstr>
      <vt:lpstr>装饰综合单价分析表</vt:lpstr>
      <vt:lpstr>安装工程量清单计价表 </vt:lpstr>
      <vt:lpstr>安装工程综合单价分析表 </vt:lpstr>
      <vt:lpstr>暂列金 </vt:lpstr>
      <vt:lpstr>主要材料价格表</vt:lpstr>
      <vt:lpstr>主材甲供表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月旦春秋</cp:lastModifiedBy>
  <dcterms:created xsi:type="dcterms:W3CDTF">2018-01-21T14:41:00Z</dcterms:created>
  <cp:lastPrinted>2018-03-19T08:30:00Z</cp:lastPrinted>
  <dcterms:modified xsi:type="dcterms:W3CDTF">2024-04-29T07:56:55Z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ICV">
    <vt:lpwstr>725F3023ADCC4AC891BF02444DA2A882_13</vt:lpwstr>
  </property>
</Properties>
</file>