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全年计划" sheetId="1" r:id="rId1"/>
    <sheet name="省外定稿" sheetId="3" r:id="rId2"/>
  </sheets>
  <calcPr calcId="144525"/>
</workbook>
</file>

<file path=xl/sharedStrings.xml><?xml version="1.0" encoding="utf-8"?>
<sst xmlns="http://schemas.openxmlformats.org/spreadsheetml/2006/main" count="147" uniqueCount="82">
  <si>
    <t>2022年学院省内分专业计划一览表</t>
  </si>
  <si>
    <t>专业代码</t>
  </si>
  <si>
    <t>专业名称</t>
  </si>
  <si>
    <t>总计</t>
  </si>
  <si>
    <t>春季</t>
  </si>
  <si>
    <t>2019级五年专转轨</t>
  </si>
  <si>
    <t>普通高考</t>
  </si>
  <si>
    <t>省内</t>
  </si>
  <si>
    <t>省外</t>
  </si>
  <si>
    <t>小计</t>
  </si>
  <si>
    <t>中职生</t>
  </si>
  <si>
    <t>高中生</t>
  </si>
  <si>
    <t>合计</t>
  </si>
  <si>
    <t>普通类</t>
  </si>
  <si>
    <t>艺术类</t>
  </si>
  <si>
    <t>体育类</t>
  </si>
  <si>
    <t>计划数</t>
  </si>
  <si>
    <t>录取数</t>
  </si>
  <si>
    <t>转轨数</t>
  </si>
  <si>
    <t>历史</t>
  </si>
  <si>
    <t>物理</t>
  </si>
  <si>
    <t>艺术类
不分文理</t>
  </si>
  <si>
    <t>游戏产业学院</t>
  </si>
  <si>
    <t>游戏艺术设计</t>
  </si>
  <si>
    <t>电子竞技运动与管理</t>
  </si>
  <si>
    <t>产品艺术设计</t>
  </si>
  <si>
    <t>室内艺术设计</t>
  </si>
  <si>
    <t>数字媒体技术</t>
  </si>
  <si>
    <t>虚拟现实技术应用</t>
  </si>
  <si>
    <t>动漫制作技术</t>
  </si>
  <si>
    <t>智能产业学院</t>
  </si>
  <si>
    <t>软件技术</t>
  </si>
  <si>
    <t>移动互联应用技术</t>
  </si>
  <si>
    <t>大数据技术</t>
  </si>
  <si>
    <t>信息安全技术应用</t>
  </si>
  <si>
    <t>智能产品开发与应用</t>
  </si>
  <si>
    <t>工业机器人技术</t>
  </si>
  <si>
    <t>人工智能技术应用</t>
  </si>
  <si>
    <t>智能建造产业学院</t>
  </si>
  <si>
    <t>建设工程管理</t>
  </si>
  <si>
    <t>建筑室内设计</t>
  </si>
  <si>
    <t>工程造价</t>
  </si>
  <si>
    <t>建筑智能化工程技术</t>
  </si>
  <si>
    <t>互联网经济产业学院</t>
  </si>
  <si>
    <t>金融服务与管理</t>
  </si>
  <si>
    <t>金融科技应用</t>
  </si>
  <si>
    <t>大数据与会计</t>
  </si>
  <si>
    <t>现代物流管理</t>
  </si>
  <si>
    <t>容艺影视产业学院</t>
  </si>
  <si>
    <t>视觉传达设计</t>
  </si>
  <si>
    <t>动漫设计</t>
  </si>
  <si>
    <t>数字媒体艺术设计</t>
  </si>
  <si>
    <t>网络直播与运营</t>
  </si>
  <si>
    <t>现代通信产业学院</t>
  </si>
  <si>
    <t>现代通信技术</t>
  </si>
  <si>
    <t>现代移动通信技术</t>
  </si>
  <si>
    <t>智能互联网络技术</t>
  </si>
  <si>
    <t>公共基础部</t>
  </si>
  <si>
    <t>运动训练</t>
  </si>
  <si>
    <t>二元制</t>
  </si>
  <si>
    <t>高职扩招专项</t>
  </si>
  <si>
    <t>协作省份</t>
  </si>
  <si>
    <t>生源省份</t>
  </si>
  <si>
    <t>小计
（含艺术）</t>
  </si>
  <si>
    <t>安徽</t>
  </si>
  <si>
    <t>江西</t>
  </si>
  <si>
    <t>河南</t>
  </si>
  <si>
    <t>湖南</t>
  </si>
  <si>
    <t>广西</t>
  </si>
  <si>
    <t>四川</t>
  </si>
  <si>
    <t>贵州</t>
  </si>
  <si>
    <t>云南</t>
  </si>
  <si>
    <t>甘肃</t>
  </si>
  <si>
    <t>广东</t>
  </si>
  <si>
    <t>湖北</t>
  </si>
  <si>
    <t>重庆</t>
  </si>
  <si>
    <t>文史</t>
  </si>
  <si>
    <t>理工</t>
  </si>
  <si>
    <t>艺术类不分文理</t>
  </si>
  <si>
    <t>艺术不分文理</t>
  </si>
  <si>
    <t>建筑工程系</t>
  </si>
  <si>
    <t>经济管理系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</si>
</sst>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1" borderId="12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25" fillId="16" borderId="1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sz val="11"/>
        <color rgb="FFFFFFFF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4"/>
  <sheetViews>
    <sheetView tabSelected="1" zoomScale="85" zoomScaleNormal="85" workbookViewId="0">
      <pane ySplit="5" topLeftCell="A6" activePane="bottomLeft" state="frozen"/>
      <selection/>
      <selection pane="bottomLeft" activeCell="J2" sqref="J2:J4"/>
    </sheetView>
  </sheetViews>
  <sheetFormatPr defaultColWidth="9" defaultRowHeight="20" customHeight="1"/>
  <cols>
    <col min="1" max="1" width="8.6" style="27" customWidth="1"/>
    <col min="2" max="2" width="23.1333333333333" style="27" customWidth="1"/>
    <col min="3" max="3" width="8.4" style="25" customWidth="1"/>
    <col min="4" max="4" width="7.53333333333333" style="27" hidden="1" customWidth="1"/>
    <col min="5" max="5" width="7.4" style="27" hidden="1" customWidth="1"/>
    <col min="6" max="7" width="7.4" style="27" customWidth="1"/>
    <col min="8" max="9" width="7.4" style="28" customWidth="1"/>
    <col min="10" max="10" width="9.86666666666667" style="28" customWidth="1"/>
    <col min="11" max="16" width="5.86666666666667" style="27" customWidth="1"/>
    <col min="17" max="17" width="6.2" style="27" customWidth="1"/>
    <col min="18" max="19" width="5.4" style="27" customWidth="1"/>
    <col min="20" max="20" width="6.33333333333333" style="27" customWidth="1"/>
    <col min="21" max="22" width="5.4" style="27" customWidth="1"/>
    <col min="23" max="25" width="5.86666666666667" style="27" customWidth="1"/>
    <col min="26" max="26" width="9.53333333333333" style="27" customWidth="1"/>
    <col min="27" max="16367" width="9" style="27" customWidth="1"/>
    <col min="16368" max="16384" width="9" style="27"/>
  </cols>
  <sheetData>
    <row r="1" ht="29" customHeight="1" spans="1:26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customHeight="1" spans="1:26">
      <c r="A2" s="30" t="s">
        <v>1</v>
      </c>
      <c r="B2" s="30" t="s">
        <v>2</v>
      </c>
      <c r="C2" s="30" t="s">
        <v>3</v>
      </c>
      <c r="D2" s="30" t="s">
        <v>4</v>
      </c>
      <c r="E2" s="14"/>
      <c r="F2" s="14"/>
      <c r="G2" s="14"/>
      <c r="H2" s="14"/>
      <c r="I2" s="14"/>
      <c r="J2" s="30" t="s">
        <v>5</v>
      </c>
      <c r="K2" s="46" t="s">
        <v>6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customHeight="1" spans="1:26">
      <c r="A3" s="30"/>
      <c r="B3" s="30"/>
      <c r="C3" s="30"/>
      <c r="D3" s="14"/>
      <c r="E3" s="14"/>
      <c r="F3" s="14"/>
      <c r="G3" s="14"/>
      <c r="H3" s="14"/>
      <c r="I3" s="14"/>
      <c r="J3" s="30"/>
      <c r="K3" s="35" t="s">
        <v>7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 t="s">
        <v>8</v>
      </c>
      <c r="X3" s="35"/>
      <c r="Y3" s="35"/>
      <c r="Z3" s="35"/>
    </row>
    <row r="4" customHeight="1" spans="1:26">
      <c r="A4" s="30"/>
      <c r="B4" s="30"/>
      <c r="C4" s="30"/>
      <c r="D4" s="14" t="s">
        <v>9</v>
      </c>
      <c r="E4" s="14"/>
      <c r="F4" s="14" t="s">
        <v>10</v>
      </c>
      <c r="G4" s="14"/>
      <c r="H4" s="14" t="s">
        <v>11</v>
      </c>
      <c r="I4" s="14"/>
      <c r="J4" s="30"/>
      <c r="K4" s="30" t="s">
        <v>12</v>
      </c>
      <c r="L4" s="30"/>
      <c r="M4" s="30"/>
      <c r="N4" s="30" t="s">
        <v>13</v>
      </c>
      <c r="O4" s="30"/>
      <c r="P4" s="30"/>
      <c r="Q4" s="30" t="s">
        <v>14</v>
      </c>
      <c r="R4" s="30"/>
      <c r="S4" s="30"/>
      <c r="T4" s="30" t="s">
        <v>15</v>
      </c>
      <c r="U4" s="30"/>
      <c r="V4" s="30"/>
      <c r="W4" s="30" t="s">
        <v>12</v>
      </c>
      <c r="X4" s="30"/>
      <c r="Y4" s="30"/>
      <c r="Z4" s="30"/>
    </row>
    <row r="5" ht="31.05" customHeight="1" spans="1:26">
      <c r="A5" s="30"/>
      <c r="B5" s="30"/>
      <c r="C5" s="30"/>
      <c r="D5" s="30" t="s">
        <v>16</v>
      </c>
      <c r="E5" s="14" t="s">
        <v>17</v>
      </c>
      <c r="F5" s="31" t="s">
        <v>16</v>
      </c>
      <c r="G5" s="31" t="s">
        <v>17</v>
      </c>
      <c r="H5" s="31" t="s">
        <v>16</v>
      </c>
      <c r="I5" s="31" t="s">
        <v>17</v>
      </c>
      <c r="J5" s="31" t="s">
        <v>18</v>
      </c>
      <c r="K5" s="30" t="s">
        <v>9</v>
      </c>
      <c r="L5" s="30" t="s">
        <v>19</v>
      </c>
      <c r="M5" s="30" t="s">
        <v>20</v>
      </c>
      <c r="N5" s="47" t="s">
        <v>9</v>
      </c>
      <c r="O5" s="30" t="s">
        <v>19</v>
      </c>
      <c r="P5" s="30" t="s">
        <v>20</v>
      </c>
      <c r="Q5" s="30" t="s">
        <v>9</v>
      </c>
      <c r="R5" s="47" t="s">
        <v>19</v>
      </c>
      <c r="S5" s="47" t="s">
        <v>20</v>
      </c>
      <c r="T5" s="30" t="s">
        <v>9</v>
      </c>
      <c r="U5" s="47" t="s">
        <v>19</v>
      </c>
      <c r="V5" s="47" t="s">
        <v>20</v>
      </c>
      <c r="W5" s="30" t="s">
        <v>9</v>
      </c>
      <c r="X5" s="30" t="s">
        <v>19</v>
      </c>
      <c r="Y5" s="30" t="s">
        <v>20</v>
      </c>
      <c r="Z5" s="53" t="s">
        <v>21</v>
      </c>
    </row>
    <row r="6" customHeight="1" spans="1:26">
      <c r="A6" s="32" t="s">
        <v>12</v>
      </c>
      <c r="B6" s="32"/>
      <c r="C6" s="33">
        <f>F6+I6+J6+K6+W6</f>
        <v>7401</v>
      </c>
      <c r="D6" s="10">
        <f>F6+H6</f>
        <v>2825</v>
      </c>
      <c r="E6" s="10"/>
      <c r="F6" s="10">
        <f>F7+F15+F23+F28+F33+F38+F42</f>
        <v>1945</v>
      </c>
      <c r="G6" s="10"/>
      <c r="H6" s="10">
        <f>H7+H15+H23+H28+H33+H38+H42</f>
        <v>880</v>
      </c>
      <c r="I6" s="10">
        <f>I7+I15+I23+I28+I33+I38+I42</f>
        <v>854</v>
      </c>
      <c r="J6" s="10">
        <f>J12+J14+J25+J32</f>
        <v>368</v>
      </c>
      <c r="K6" s="10">
        <f>K7+K15+K23+K28+K33+K38+K42</f>
        <v>2955</v>
      </c>
      <c r="L6" s="10">
        <f>L7+L15+L23+L28+L33+L38+L42</f>
        <v>1785</v>
      </c>
      <c r="M6" s="10">
        <f>M7+M15+M23+M28+M33+M38+M42</f>
        <v>1170</v>
      </c>
      <c r="N6" s="10">
        <f>SUM(O6:P6)</f>
        <v>2435</v>
      </c>
      <c r="O6" s="10">
        <f t="shared" ref="O6:S6" si="0">O7+O15+O23+O28+O33+O38+O42</f>
        <v>1415</v>
      </c>
      <c r="P6" s="10">
        <f t="shared" si="0"/>
        <v>1020</v>
      </c>
      <c r="Q6" s="10">
        <f t="shared" si="0"/>
        <v>340</v>
      </c>
      <c r="R6" s="10">
        <f t="shared" si="0"/>
        <v>240</v>
      </c>
      <c r="S6" s="10">
        <f t="shared" si="0"/>
        <v>100</v>
      </c>
      <c r="T6" s="10">
        <f>T42</f>
        <v>180</v>
      </c>
      <c r="U6" s="10">
        <f>U42</f>
        <v>130</v>
      </c>
      <c r="V6" s="10">
        <f>V42</f>
        <v>50</v>
      </c>
      <c r="W6" s="10">
        <f t="shared" ref="W6:W14" si="1">X6+Y6+Z6</f>
        <v>1279</v>
      </c>
      <c r="X6" s="10">
        <f>X7+X15+X23+X33+X28+X38+X42</f>
        <v>493</v>
      </c>
      <c r="Y6" s="10">
        <f>Y7+Y15+Y23+Y28+Y33+Y38+Y42</f>
        <v>606</v>
      </c>
      <c r="Z6" s="10">
        <f>Z7+Z15+Z23+Z28+Z33+Z38+Z42</f>
        <v>180</v>
      </c>
    </row>
    <row r="7" s="25" customFormat="1" customHeight="1" spans="1:26">
      <c r="A7" s="32" t="s">
        <v>22</v>
      </c>
      <c r="B7" s="32"/>
      <c r="C7" s="33">
        <f>SUM(C8:C14)</f>
        <v>1445</v>
      </c>
      <c r="D7" s="34"/>
      <c r="E7" s="34"/>
      <c r="F7" s="10">
        <f>SUM(F8:F14)</f>
        <v>442</v>
      </c>
      <c r="G7" s="10"/>
      <c r="H7" s="10">
        <f t="shared" ref="H7:P7" si="2">SUM(H8:H14)</f>
        <v>162</v>
      </c>
      <c r="I7" s="10">
        <f t="shared" si="2"/>
        <v>149</v>
      </c>
      <c r="J7" s="10">
        <f t="shared" si="2"/>
        <v>246</v>
      </c>
      <c r="K7" s="10">
        <f>K8+K9+K10+K11+K12+K13+K14</f>
        <v>518</v>
      </c>
      <c r="L7" s="10">
        <f t="shared" si="2"/>
        <v>280</v>
      </c>
      <c r="M7" s="10">
        <f t="shared" si="2"/>
        <v>238</v>
      </c>
      <c r="N7" s="10">
        <f t="shared" si="2"/>
        <v>498</v>
      </c>
      <c r="O7" s="10">
        <f t="shared" si="2"/>
        <v>265</v>
      </c>
      <c r="P7" s="10">
        <f t="shared" si="2"/>
        <v>233</v>
      </c>
      <c r="Q7" s="10">
        <f>R7+S7</f>
        <v>20</v>
      </c>
      <c r="R7" s="10">
        <f>R10+R11</f>
        <v>15</v>
      </c>
      <c r="S7" s="10">
        <f>S10+S11</f>
        <v>5</v>
      </c>
      <c r="T7" s="10"/>
      <c r="U7" s="10"/>
      <c r="V7" s="10"/>
      <c r="W7" s="34">
        <f t="shared" si="1"/>
        <v>90</v>
      </c>
      <c r="X7" s="34">
        <f t="shared" ref="X7:Z7" si="3">SUM(X8:X14)</f>
        <v>0</v>
      </c>
      <c r="Y7" s="34">
        <f t="shared" si="3"/>
        <v>0</v>
      </c>
      <c r="Z7" s="34">
        <f t="shared" si="3"/>
        <v>90</v>
      </c>
    </row>
    <row r="8" customHeight="1" spans="1:26">
      <c r="A8" s="35">
        <v>550109</v>
      </c>
      <c r="B8" s="14" t="s">
        <v>23</v>
      </c>
      <c r="C8" s="10">
        <f t="shared" ref="C8:C14" si="4">F8+I8+K8+W8+J8</f>
        <v>120</v>
      </c>
      <c r="D8" s="14"/>
      <c r="E8" s="14"/>
      <c r="F8" s="31">
        <v>70</v>
      </c>
      <c r="G8" s="14"/>
      <c r="H8" s="14">
        <v>20</v>
      </c>
      <c r="I8" s="31">
        <v>20</v>
      </c>
      <c r="J8" s="31"/>
      <c r="K8" s="32">
        <f t="shared" ref="K8:K14" si="5">L8+M8</f>
        <v>30</v>
      </c>
      <c r="L8" s="30">
        <f t="shared" ref="L8:L14" si="6">O8+R8+U8</f>
        <v>20</v>
      </c>
      <c r="M8" s="30">
        <f t="shared" ref="M8:M14" si="7">P8+S8+V8</f>
        <v>10</v>
      </c>
      <c r="N8" s="32">
        <f t="shared" ref="N8:N14" si="8">O8+P8</f>
        <v>30</v>
      </c>
      <c r="O8" s="30">
        <v>20</v>
      </c>
      <c r="P8" s="30">
        <v>10</v>
      </c>
      <c r="Q8" s="30"/>
      <c r="R8" s="13"/>
      <c r="S8" s="13"/>
      <c r="T8" s="30"/>
      <c r="U8" s="13"/>
      <c r="V8" s="13"/>
      <c r="W8" s="37">
        <f t="shared" si="1"/>
        <v>0</v>
      </c>
      <c r="X8" s="35"/>
      <c r="Y8" s="35"/>
      <c r="Z8" s="35"/>
    </row>
    <row r="9" customHeight="1" spans="1:26">
      <c r="A9" s="35">
        <v>570312</v>
      </c>
      <c r="B9" s="14" t="s">
        <v>24</v>
      </c>
      <c r="C9" s="10">
        <f t="shared" si="4"/>
        <v>149</v>
      </c>
      <c r="D9" s="14"/>
      <c r="E9" s="14"/>
      <c r="F9" s="31">
        <v>24</v>
      </c>
      <c r="G9" s="14"/>
      <c r="H9" s="14">
        <v>36</v>
      </c>
      <c r="I9" s="31">
        <v>23</v>
      </c>
      <c r="J9" s="31"/>
      <c r="K9" s="32">
        <f t="shared" si="5"/>
        <v>102</v>
      </c>
      <c r="L9" s="30">
        <f t="shared" si="6"/>
        <v>47</v>
      </c>
      <c r="M9" s="30">
        <f t="shared" si="7"/>
        <v>55</v>
      </c>
      <c r="N9" s="32">
        <f t="shared" si="8"/>
        <v>102</v>
      </c>
      <c r="O9" s="30">
        <v>47</v>
      </c>
      <c r="P9" s="30">
        <v>55</v>
      </c>
      <c r="Q9" s="30"/>
      <c r="R9" s="13"/>
      <c r="S9" s="13"/>
      <c r="T9" s="30"/>
      <c r="U9" s="13"/>
      <c r="V9" s="13"/>
      <c r="W9" s="37">
        <f t="shared" si="1"/>
        <v>0</v>
      </c>
      <c r="X9" s="35"/>
      <c r="Y9" s="35"/>
      <c r="Z9" s="35"/>
    </row>
    <row r="10" customHeight="1" spans="1:26">
      <c r="A10" s="35">
        <v>550104</v>
      </c>
      <c r="B10" s="14" t="s">
        <v>25</v>
      </c>
      <c r="C10" s="10">
        <f t="shared" si="4"/>
        <v>193</v>
      </c>
      <c r="D10" s="14"/>
      <c r="E10" s="14"/>
      <c r="F10" s="31">
        <v>63</v>
      </c>
      <c r="G10" s="14"/>
      <c r="H10" s="14">
        <v>20</v>
      </c>
      <c r="I10" s="31">
        <v>20</v>
      </c>
      <c r="J10" s="31"/>
      <c r="K10" s="32">
        <f t="shared" si="5"/>
        <v>40</v>
      </c>
      <c r="L10" s="30">
        <f t="shared" si="6"/>
        <v>30</v>
      </c>
      <c r="M10" s="30">
        <f t="shared" si="7"/>
        <v>10</v>
      </c>
      <c r="N10" s="32">
        <v>40</v>
      </c>
      <c r="O10" s="48">
        <v>30</v>
      </c>
      <c r="P10" s="48">
        <v>10</v>
      </c>
      <c r="Q10" s="30"/>
      <c r="R10" s="13"/>
      <c r="S10" s="13"/>
      <c r="T10" s="30"/>
      <c r="U10" s="13"/>
      <c r="V10" s="13"/>
      <c r="W10" s="37">
        <f t="shared" si="1"/>
        <v>70</v>
      </c>
      <c r="X10" s="35"/>
      <c r="Y10" s="35"/>
      <c r="Z10" s="35">
        <v>70</v>
      </c>
    </row>
    <row r="11" customHeight="1" spans="1:26">
      <c r="A11" s="35">
        <v>550114</v>
      </c>
      <c r="B11" s="14" t="s">
        <v>26</v>
      </c>
      <c r="C11" s="10">
        <f t="shared" si="4"/>
        <v>141</v>
      </c>
      <c r="D11" s="14"/>
      <c r="E11" s="14"/>
      <c r="F11" s="31">
        <v>55</v>
      </c>
      <c r="G11" s="14"/>
      <c r="H11" s="14">
        <v>26</v>
      </c>
      <c r="I11" s="31">
        <v>26</v>
      </c>
      <c r="J11" s="31"/>
      <c r="K11" s="32">
        <f t="shared" si="5"/>
        <v>40</v>
      </c>
      <c r="L11" s="30">
        <f t="shared" si="6"/>
        <v>30</v>
      </c>
      <c r="M11" s="30">
        <f t="shared" si="7"/>
        <v>10</v>
      </c>
      <c r="N11" s="32">
        <v>20</v>
      </c>
      <c r="O11" s="48">
        <v>15</v>
      </c>
      <c r="P11" s="48">
        <v>5</v>
      </c>
      <c r="Q11" s="30">
        <f>SUM(R11:S11)</f>
        <v>20</v>
      </c>
      <c r="R11" s="13">
        <v>15</v>
      </c>
      <c r="S11" s="13">
        <v>5</v>
      </c>
      <c r="T11" s="30"/>
      <c r="U11" s="13"/>
      <c r="V11" s="13"/>
      <c r="W11" s="37">
        <f t="shared" si="1"/>
        <v>20</v>
      </c>
      <c r="X11" s="35"/>
      <c r="Y11" s="35"/>
      <c r="Z11" s="35">
        <v>20</v>
      </c>
    </row>
    <row r="12" customHeight="1" spans="1:26">
      <c r="A12" s="35">
        <v>510204</v>
      </c>
      <c r="B12" s="14" t="s">
        <v>27</v>
      </c>
      <c r="C12" s="10">
        <f t="shared" si="4"/>
        <v>359</v>
      </c>
      <c r="D12" s="14"/>
      <c r="E12" s="14"/>
      <c r="F12" s="14">
        <v>90</v>
      </c>
      <c r="G12" s="14"/>
      <c r="H12" s="14">
        <v>20</v>
      </c>
      <c r="I12" s="31">
        <v>20</v>
      </c>
      <c r="J12" s="31">
        <v>119</v>
      </c>
      <c r="K12" s="32">
        <f t="shared" si="5"/>
        <v>130</v>
      </c>
      <c r="L12" s="30">
        <f t="shared" si="6"/>
        <v>70</v>
      </c>
      <c r="M12" s="30">
        <f t="shared" si="7"/>
        <v>60</v>
      </c>
      <c r="N12" s="32">
        <f t="shared" si="8"/>
        <v>130</v>
      </c>
      <c r="O12" s="30">
        <v>70</v>
      </c>
      <c r="P12" s="30">
        <v>60</v>
      </c>
      <c r="Q12" s="13"/>
      <c r="R12" s="13"/>
      <c r="S12" s="13"/>
      <c r="T12" s="30"/>
      <c r="U12" s="13"/>
      <c r="V12" s="13"/>
      <c r="W12" s="37">
        <f t="shared" si="1"/>
        <v>0</v>
      </c>
      <c r="X12" s="35"/>
      <c r="Y12" s="35"/>
      <c r="Z12" s="35"/>
    </row>
    <row r="13" customHeight="1" spans="1:26">
      <c r="A13" s="35">
        <v>510208</v>
      </c>
      <c r="B13" s="14" t="s">
        <v>28</v>
      </c>
      <c r="C13" s="10">
        <f t="shared" si="4"/>
        <v>210</v>
      </c>
      <c r="D13" s="14"/>
      <c r="E13" s="14"/>
      <c r="F13" s="14">
        <v>90</v>
      </c>
      <c r="G13" s="14"/>
      <c r="H13" s="14">
        <v>20</v>
      </c>
      <c r="I13" s="31">
        <v>20</v>
      </c>
      <c r="J13" s="31"/>
      <c r="K13" s="32">
        <f t="shared" si="5"/>
        <v>100</v>
      </c>
      <c r="L13" s="30">
        <f t="shared" si="6"/>
        <v>50</v>
      </c>
      <c r="M13" s="30">
        <f t="shared" si="7"/>
        <v>50</v>
      </c>
      <c r="N13" s="32">
        <f t="shared" si="8"/>
        <v>100</v>
      </c>
      <c r="O13" s="30">
        <v>50</v>
      </c>
      <c r="P13" s="30">
        <v>50</v>
      </c>
      <c r="Q13" s="13"/>
      <c r="R13" s="13"/>
      <c r="S13" s="13"/>
      <c r="T13" s="30"/>
      <c r="U13" s="13"/>
      <c r="V13" s="13"/>
      <c r="W13" s="37">
        <f t="shared" si="1"/>
        <v>0</v>
      </c>
      <c r="X13" s="35"/>
      <c r="Y13" s="35"/>
      <c r="Z13" s="35"/>
    </row>
    <row r="14" customHeight="1" spans="1:26">
      <c r="A14" s="35">
        <v>510215</v>
      </c>
      <c r="B14" s="14" t="s">
        <v>29</v>
      </c>
      <c r="C14" s="10">
        <f t="shared" si="4"/>
        <v>273</v>
      </c>
      <c r="D14" s="14"/>
      <c r="E14" s="14"/>
      <c r="F14" s="14">
        <v>50</v>
      </c>
      <c r="G14" s="14"/>
      <c r="H14" s="14">
        <v>20</v>
      </c>
      <c r="I14" s="31">
        <v>20</v>
      </c>
      <c r="J14" s="31">
        <v>127</v>
      </c>
      <c r="K14" s="32">
        <f t="shared" si="5"/>
        <v>76</v>
      </c>
      <c r="L14" s="30">
        <f t="shared" si="6"/>
        <v>33</v>
      </c>
      <c r="M14" s="30">
        <f t="shared" si="7"/>
        <v>43</v>
      </c>
      <c r="N14" s="32">
        <f t="shared" si="8"/>
        <v>76</v>
      </c>
      <c r="O14" s="30">
        <v>33</v>
      </c>
      <c r="P14" s="30">
        <v>43</v>
      </c>
      <c r="Q14" s="30"/>
      <c r="R14" s="13"/>
      <c r="S14" s="13"/>
      <c r="T14" s="30"/>
      <c r="U14" s="13"/>
      <c r="V14" s="13"/>
      <c r="W14" s="37">
        <f t="shared" si="1"/>
        <v>0</v>
      </c>
      <c r="X14" s="35"/>
      <c r="Y14" s="35"/>
      <c r="Z14" s="35"/>
    </row>
    <row r="15" s="25" customFormat="1" customHeight="1" spans="1:26">
      <c r="A15" s="36" t="s">
        <v>30</v>
      </c>
      <c r="B15" s="36"/>
      <c r="C15" s="33">
        <f>SUM(C16:C22)</f>
        <v>1523</v>
      </c>
      <c r="D15" s="34"/>
      <c r="E15" s="34"/>
      <c r="F15" s="12">
        <f>SUM(F16:F22)</f>
        <v>494</v>
      </c>
      <c r="G15" s="12"/>
      <c r="H15" s="12">
        <f t="shared" ref="H15:P15" si="9">SUM(H16:H22)</f>
        <v>150</v>
      </c>
      <c r="I15" s="49">
        <f t="shared" si="9"/>
        <v>150</v>
      </c>
      <c r="J15" s="49">
        <f t="shared" si="9"/>
        <v>0</v>
      </c>
      <c r="K15" s="10">
        <f>K16+K17+K18+K19+K20+K21+K22</f>
        <v>797</v>
      </c>
      <c r="L15" s="10">
        <f t="shared" si="9"/>
        <v>430</v>
      </c>
      <c r="M15" s="10">
        <f t="shared" si="9"/>
        <v>367</v>
      </c>
      <c r="N15" s="10">
        <f t="shared" si="9"/>
        <v>797</v>
      </c>
      <c r="O15" s="10">
        <f t="shared" si="9"/>
        <v>430</v>
      </c>
      <c r="P15" s="10">
        <f t="shared" si="9"/>
        <v>367</v>
      </c>
      <c r="Q15" s="36"/>
      <c r="R15" s="36"/>
      <c r="S15" s="36"/>
      <c r="T15" s="36"/>
      <c r="U15" s="36"/>
      <c r="V15" s="36"/>
      <c r="W15" s="34">
        <f t="shared" ref="W15:W22" si="10">X15+Y15+Z15</f>
        <v>82</v>
      </c>
      <c r="X15" s="34">
        <f t="shared" ref="X15:Z15" si="11">SUM(X16:X22)</f>
        <v>40</v>
      </c>
      <c r="Y15" s="34">
        <f t="shared" si="11"/>
        <v>42</v>
      </c>
      <c r="Z15" s="34">
        <f t="shared" si="11"/>
        <v>0</v>
      </c>
    </row>
    <row r="16" customHeight="1" spans="1:26">
      <c r="A16" s="35">
        <v>510203</v>
      </c>
      <c r="B16" s="14" t="s">
        <v>31</v>
      </c>
      <c r="C16" s="10">
        <f t="shared" ref="C16:C22" si="12">F16+I16+K16+W16+J16</f>
        <v>513</v>
      </c>
      <c r="D16" s="14"/>
      <c r="E16" s="14"/>
      <c r="F16" s="14">
        <v>117</v>
      </c>
      <c r="G16" s="14"/>
      <c r="H16" s="14">
        <v>60</v>
      </c>
      <c r="I16" s="31">
        <v>60</v>
      </c>
      <c r="J16" s="31"/>
      <c r="K16" s="32">
        <f t="shared" ref="K16:K22" si="13">L16+M16</f>
        <v>309</v>
      </c>
      <c r="L16" s="50">
        <f>O16+R16+U16</f>
        <v>190</v>
      </c>
      <c r="M16" s="50">
        <f t="shared" ref="M16:M22" si="14">P16+S16+V16</f>
        <v>119</v>
      </c>
      <c r="N16" s="32">
        <f t="shared" ref="N16:N20" si="15">O16+P16</f>
        <v>309</v>
      </c>
      <c r="O16" s="50">
        <v>190</v>
      </c>
      <c r="P16" s="50">
        <v>119</v>
      </c>
      <c r="Q16" s="50"/>
      <c r="R16" s="48"/>
      <c r="S16" s="48"/>
      <c r="T16" s="50"/>
      <c r="U16" s="48"/>
      <c r="V16" s="48"/>
      <c r="W16" s="37">
        <f t="shared" si="10"/>
        <v>27</v>
      </c>
      <c r="X16" s="35">
        <v>15</v>
      </c>
      <c r="Y16" s="35">
        <v>12</v>
      </c>
      <c r="Z16" s="35"/>
    </row>
    <row r="17" customHeight="1" spans="1:26">
      <c r="A17" s="35">
        <v>510106</v>
      </c>
      <c r="B17" s="14" t="s">
        <v>32</v>
      </c>
      <c r="C17" s="10">
        <f t="shared" si="12"/>
        <v>55</v>
      </c>
      <c r="D17" s="14"/>
      <c r="E17" s="14"/>
      <c r="F17" s="14">
        <v>35</v>
      </c>
      <c r="G17" s="14"/>
      <c r="H17" s="14">
        <v>20</v>
      </c>
      <c r="I17" s="31">
        <v>20</v>
      </c>
      <c r="J17" s="31"/>
      <c r="K17" s="32">
        <f t="shared" si="13"/>
        <v>0</v>
      </c>
      <c r="L17" s="30">
        <f t="shared" ref="L17:L22" si="16">O17+R17+U17</f>
        <v>0</v>
      </c>
      <c r="M17" s="30">
        <f t="shared" si="14"/>
        <v>0</v>
      </c>
      <c r="N17" s="32">
        <v>0</v>
      </c>
      <c r="O17" s="30">
        <v>0</v>
      </c>
      <c r="P17" s="30">
        <v>0</v>
      </c>
      <c r="Q17" s="30"/>
      <c r="R17" s="13"/>
      <c r="S17" s="13"/>
      <c r="T17" s="30"/>
      <c r="U17" s="13"/>
      <c r="V17" s="13"/>
      <c r="W17" s="37">
        <f t="shared" si="10"/>
        <v>0</v>
      </c>
      <c r="X17" s="35"/>
      <c r="Y17" s="35"/>
      <c r="Z17" s="35"/>
    </row>
    <row r="18" customHeight="1" spans="1:26">
      <c r="A18" s="35">
        <v>510205</v>
      </c>
      <c r="B18" s="14" t="s">
        <v>33</v>
      </c>
      <c r="C18" s="10">
        <f t="shared" si="12"/>
        <v>220</v>
      </c>
      <c r="D18" s="14"/>
      <c r="E18" s="14"/>
      <c r="F18" s="14">
        <v>70</v>
      </c>
      <c r="G18" s="14"/>
      <c r="H18" s="14">
        <v>30</v>
      </c>
      <c r="I18" s="31">
        <v>30</v>
      </c>
      <c r="J18" s="31"/>
      <c r="K18" s="32">
        <f t="shared" si="13"/>
        <v>120</v>
      </c>
      <c r="L18" s="30">
        <f t="shared" si="16"/>
        <v>55</v>
      </c>
      <c r="M18" s="30">
        <f t="shared" si="14"/>
        <v>65</v>
      </c>
      <c r="N18" s="32">
        <f t="shared" si="15"/>
        <v>120</v>
      </c>
      <c r="O18" s="30">
        <v>55</v>
      </c>
      <c r="P18" s="30">
        <v>65</v>
      </c>
      <c r="Q18" s="30"/>
      <c r="R18" s="13"/>
      <c r="S18" s="13"/>
      <c r="T18" s="30"/>
      <c r="U18" s="13"/>
      <c r="V18" s="13"/>
      <c r="W18" s="37">
        <f t="shared" si="10"/>
        <v>0</v>
      </c>
      <c r="X18" s="35"/>
      <c r="Y18" s="35"/>
      <c r="Z18" s="35"/>
    </row>
    <row r="19" customHeight="1" spans="1:26">
      <c r="A19" s="35">
        <v>510207</v>
      </c>
      <c r="B19" s="14" t="s">
        <v>34</v>
      </c>
      <c r="C19" s="10">
        <f t="shared" si="12"/>
        <v>209</v>
      </c>
      <c r="D19" s="14"/>
      <c r="E19" s="14"/>
      <c r="F19" s="14">
        <v>35</v>
      </c>
      <c r="G19" s="14"/>
      <c r="H19" s="14">
        <v>10</v>
      </c>
      <c r="I19" s="31">
        <v>10</v>
      </c>
      <c r="J19" s="31"/>
      <c r="K19" s="32">
        <f t="shared" si="13"/>
        <v>109</v>
      </c>
      <c r="L19" s="50">
        <f t="shared" si="16"/>
        <v>50</v>
      </c>
      <c r="M19" s="50">
        <f t="shared" si="14"/>
        <v>59</v>
      </c>
      <c r="N19" s="32">
        <f t="shared" si="15"/>
        <v>109</v>
      </c>
      <c r="O19" s="50">
        <v>50</v>
      </c>
      <c r="P19" s="50">
        <v>59</v>
      </c>
      <c r="Q19" s="50"/>
      <c r="R19" s="48"/>
      <c r="S19" s="48"/>
      <c r="T19" s="50"/>
      <c r="U19" s="48"/>
      <c r="V19" s="48"/>
      <c r="W19" s="37">
        <f t="shared" si="10"/>
        <v>55</v>
      </c>
      <c r="X19" s="35">
        <v>25</v>
      </c>
      <c r="Y19" s="35">
        <v>30</v>
      </c>
      <c r="Z19" s="35"/>
    </row>
    <row r="20" customHeight="1" spans="1:26">
      <c r="A20" s="35">
        <v>510108</v>
      </c>
      <c r="B20" s="14" t="s">
        <v>35</v>
      </c>
      <c r="C20" s="10">
        <f t="shared" si="12"/>
        <v>145</v>
      </c>
      <c r="D20" s="14"/>
      <c r="E20" s="14"/>
      <c r="F20" s="14">
        <v>41</v>
      </c>
      <c r="G20" s="14"/>
      <c r="H20" s="14">
        <v>10</v>
      </c>
      <c r="I20" s="31">
        <v>10</v>
      </c>
      <c r="J20" s="31"/>
      <c r="K20" s="32">
        <f t="shared" si="13"/>
        <v>94</v>
      </c>
      <c r="L20" s="30">
        <f t="shared" si="16"/>
        <v>40</v>
      </c>
      <c r="M20" s="30">
        <f t="shared" si="14"/>
        <v>54</v>
      </c>
      <c r="N20" s="32">
        <f t="shared" si="15"/>
        <v>94</v>
      </c>
      <c r="O20" s="30">
        <v>40</v>
      </c>
      <c r="P20" s="30">
        <v>54</v>
      </c>
      <c r="Q20" s="30"/>
      <c r="R20" s="13"/>
      <c r="S20" s="13"/>
      <c r="T20" s="30"/>
      <c r="U20" s="13"/>
      <c r="V20" s="13"/>
      <c r="W20" s="37">
        <f t="shared" si="10"/>
        <v>0</v>
      </c>
      <c r="X20" s="35"/>
      <c r="Y20" s="35"/>
      <c r="Z20" s="35"/>
    </row>
    <row r="21" customHeight="1" spans="1:26">
      <c r="A21" s="35">
        <v>460305</v>
      </c>
      <c r="B21" s="13" t="s">
        <v>36</v>
      </c>
      <c r="C21" s="10">
        <f t="shared" si="12"/>
        <v>171</v>
      </c>
      <c r="D21" s="14"/>
      <c r="E21" s="14"/>
      <c r="F21" s="13">
        <v>161</v>
      </c>
      <c r="G21" s="13"/>
      <c r="H21" s="13">
        <v>10</v>
      </c>
      <c r="I21" s="31">
        <v>10</v>
      </c>
      <c r="J21" s="31"/>
      <c r="K21" s="32">
        <f t="shared" si="13"/>
        <v>0</v>
      </c>
      <c r="L21" s="30">
        <f t="shared" si="16"/>
        <v>0</v>
      </c>
      <c r="M21" s="30">
        <f t="shared" si="14"/>
        <v>0</v>
      </c>
      <c r="N21" s="32"/>
      <c r="O21" s="30"/>
      <c r="P21" s="30">
        <v>0</v>
      </c>
      <c r="Q21" s="30"/>
      <c r="R21" s="13"/>
      <c r="S21" s="13"/>
      <c r="T21" s="30"/>
      <c r="U21" s="13"/>
      <c r="V21" s="13"/>
      <c r="W21" s="37">
        <f t="shared" si="10"/>
        <v>0</v>
      </c>
      <c r="X21" s="35"/>
      <c r="Y21" s="35"/>
      <c r="Z21" s="35"/>
    </row>
    <row r="22" customHeight="1" spans="1:26">
      <c r="A22" s="35">
        <v>510209</v>
      </c>
      <c r="B22" s="13" t="s">
        <v>37</v>
      </c>
      <c r="C22" s="10">
        <f t="shared" si="12"/>
        <v>210</v>
      </c>
      <c r="D22" s="14"/>
      <c r="E22" s="14"/>
      <c r="F22" s="13">
        <v>35</v>
      </c>
      <c r="G22" s="13"/>
      <c r="H22" s="13">
        <v>10</v>
      </c>
      <c r="I22" s="31">
        <v>10</v>
      </c>
      <c r="J22" s="31"/>
      <c r="K22" s="32">
        <f t="shared" si="13"/>
        <v>165</v>
      </c>
      <c r="L22" s="30">
        <f t="shared" si="16"/>
        <v>95</v>
      </c>
      <c r="M22" s="30">
        <f t="shared" si="14"/>
        <v>70</v>
      </c>
      <c r="N22" s="32">
        <f t="shared" ref="N22:N27" si="17">O22+P22</f>
        <v>165</v>
      </c>
      <c r="O22" s="30">
        <v>95</v>
      </c>
      <c r="P22" s="30">
        <v>70</v>
      </c>
      <c r="Q22" s="30"/>
      <c r="R22" s="13"/>
      <c r="S22" s="13"/>
      <c r="T22" s="30"/>
      <c r="U22" s="13"/>
      <c r="V22" s="13"/>
      <c r="W22" s="37">
        <f t="shared" si="10"/>
        <v>0</v>
      </c>
      <c r="X22" s="35"/>
      <c r="Y22" s="35"/>
      <c r="Z22" s="35"/>
    </row>
    <row r="23" s="25" customFormat="1" customHeight="1" spans="1:26">
      <c r="A23" s="36" t="s">
        <v>38</v>
      </c>
      <c r="B23" s="36"/>
      <c r="C23" s="33">
        <f>SUM(C24:C27)</f>
        <v>847</v>
      </c>
      <c r="D23" s="34"/>
      <c r="E23" s="34"/>
      <c r="F23" s="12">
        <f>SUM(F24:F27)</f>
        <v>205</v>
      </c>
      <c r="G23" s="12"/>
      <c r="H23" s="12">
        <f>SUM(H24:H27)</f>
        <v>216</v>
      </c>
      <c r="I23" s="49">
        <f>SUM(I24:I27)</f>
        <v>216</v>
      </c>
      <c r="J23" s="49">
        <f>SUM(J24:J27)</f>
        <v>86</v>
      </c>
      <c r="K23" s="10">
        <f>K24+K25+K26+K27</f>
        <v>300</v>
      </c>
      <c r="L23" s="10">
        <f t="shared" ref="L23:L27" si="18">O23+R23+U23</f>
        <v>205</v>
      </c>
      <c r="M23" s="10">
        <f t="shared" ref="M23:M27" si="19">P23+S23+V23</f>
        <v>95</v>
      </c>
      <c r="N23" s="10">
        <f>SUM(O23:P23)</f>
        <v>300</v>
      </c>
      <c r="O23" s="12">
        <f>SUM(O24:O27)</f>
        <v>205</v>
      </c>
      <c r="P23" s="12">
        <f>SUM(P24:P27)</f>
        <v>95</v>
      </c>
      <c r="Q23" s="36"/>
      <c r="R23" s="36"/>
      <c r="S23" s="36"/>
      <c r="T23" s="36"/>
      <c r="U23" s="36"/>
      <c r="V23" s="36"/>
      <c r="W23" s="34">
        <f t="shared" ref="W23:W27" si="20">X23+Y23+Z23</f>
        <v>40</v>
      </c>
      <c r="X23" s="34">
        <f t="shared" ref="X23:Z23" si="21">SUM(X24:X27)</f>
        <v>20</v>
      </c>
      <c r="Y23" s="34">
        <f t="shared" si="21"/>
        <v>20</v>
      </c>
      <c r="Z23" s="34">
        <f t="shared" si="21"/>
        <v>0</v>
      </c>
    </row>
    <row r="24" customHeight="1" spans="1:26">
      <c r="A24" s="35">
        <v>440502</v>
      </c>
      <c r="B24" s="14" t="s">
        <v>39</v>
      </c>
      <c r="C24" s="10">
        <f t="shared" ref="C24:C27" si="22">F24+I24+J24+K24+W24</f>
        <v>181</v>
      </c>
      <c r="D24" s="14"/>
      <c r="E24" s="14"/>
      <c r="F24" s="14">
        <v>60</v>
      </c>
      <c r="G24" s="14"/>
      <c r="H24" s="14">
        <v>51</v>
      </c>
      <c r="I24" s="31">
        <v>51</v>
      </c>
      <c r="J24" s="31"/>
      <c r="K24" s="32">
        <f t="shared" ref="K24:K27" si="23">L24+M24</f>
        <v>70</v>
      </c>
      <c r="L24" s="30">
        <f t="shared" si="18"/>
        <v>50</v>
      </c>
      <c r="M24" s="30">
        <f t="shared" si="19"/>
        <v>20</v>
      </c>
      <c r="N24" s="32">
        <f t="shared" si="17"/>
        <v>70</v>
      </c>
      <c r="O24" s="30">
        <v>50</v>
      </c>
      <c r="P24" s="30">
        <v>20</v>
      </c>
      <c r="Q24" s="30"/>
      <c r="R24" s="13"/>
      <c r="S24" s="13"/>
      <c r="T24" s="30"/>
      <c r="U24" s="13"/>
      <c r="V24" s="13"/>
      <c r="W24" s="37">
        <f t="shared" si="20"/>
        <v>0</v>
      </c>
      <c r="X24" s="35"/>
      <c r="Y24" s="35"/>
      <c r="Z24" s="35"/>
    </row>
    <row r="25" customHeight="1" spans="1:26">
      <c r="A25" s="35">
        <v>440106</v>
      </c>
      <c r="B25" s="14" t="s">
        <v>40</v>
      </c>
      <c r="C25" s="10">
        <f t="shared" si="22"/>
        <v>266</v>
      </c>
      <c r="D25" s="14"/>
      <c r="E25" s="14"/>
      <c r="F25" s="14">
        <v>60</v>
      </c>
      <c r="G25" s="14"/>
      <c r="H25" s="14">
        <v>60</v>
      </c>
      <c r="I25" s="31">
        <v>60</v>
      </c>
      <c r="J25" s="31">
        <v>86</v>
      </c>
      <c r="K25" s="32">
        <f t="shared" si="23"/>
        <v>60</v>
      </c>
      <c r="L25" s="30">
        <f t="shared" si="18"/>
        <v>40</v>
      </c>
      <c r="M25" s="30">
        <f t="shared" si="19"/>
        <v>20</v>
      </c>
      <c r="N25" s="32">
        <f t="shared" si="17"/>
        <v>60</v>
      </c>
      <c r="O25" s="30">
        <v>40</v>
      </c>
      <c r="P25" s="30">
        <v>20</v>
      </c>
      <c r="Q25" s="30"/>
      <c r="R25" s="13"/>
      <c r="S25" s="13"/>
      <c r="T25" s="30"/>
      <c r="U25" s="13"/>
      <c r="V25" s="13"/>
      <c r="W25" s="37">
        <f t="shared" si="20"/>
        <v>0</v>
      </c>
      <c r="X25" s="35"/>
      <c r="Y25" s="35"/>
      <c r="Z25" s="35"/>
    </row>
    <row r="26" customHeight="1" spans="1:26">
      <c r="A26" s="35">
        <v>440501</v>
      </c>
      <c r="B26" s="14" t="s">
        <v>41</v>
      </c>
      <c r="C26" s="10">
        <f t="shared" si="22"/>
        <v>280</v>
      </c>
      <c r="D26" s="14"/>
      <c r="E26" s="14"/>
      <c r="F26" s="14">
        <v>45</v>
      </c>
      <c r="G26" s="14"/>
      <c r="H26" s="14">
        <v>75</v>
      </c>
      <c r="I26" s="31">
        <v>75</v>
      </c>
      <c r="J26" s="31"/>
      <c r="K26" s="32">
        <f t="shared" si="23"/>
        <v>120</v>
      </c>
      <c r="L26" s="30">
        <f t="shared" si="18"/>
        <v>80</v>
      </c>
      <c r="M26" s="30">
        <f t="shared" si="19"/>
        <v>40</v>
      </c>
      <c r="N26" s="32">
        <f t="shared" si="17"/>
        <v>120</v>
      </c>
      <c r="O26" s="30">
        <v>80</v>
      </c>
      <c r="P26" s="30">
        <v>40</v>
      </c>
      <c r="Q26" s="30"/>
      <c r="R26" s="13"/>
      <c r="S26" s="13"/>
      <c r="T26" s="30"/>
      <c r="U26" s="13"/>
      <c r="V26" s="13"/>
      <c r="W26" s="37">
        <f t="shared" si="20"/>
        <v>40</v>
      </c>
      <c r="X26" s="35">
        <v>20</v>
      </c>
      <c r="Y26" s="35">
        <v>20</v>
      </c>
      <c r="Z26" s="35"/>
    </row>
    <row r="27" customHeight="1" spans="1:26">
      <c r="A27" s="35">
        <v>440404</v>
      </c>
      <c r="B27" s="14" t="s">
        <v>42</v>
      </c>
      <c r="C27" s="10">
        <f t="shared" si="22"/>
        <v>120</v>
      </c>
      <c r="D27" s="14"/>
      <c r="E27" s="14"/>
      <c r="F27" s="14">
        <v>40</v>
      </c>
      <c r="G27" s="14"/>
      <c r="H27" s="14">
        <v>30</v>
      </c>
      <c r="I27" s="31">
        <v>30</v>
      </c>
      <c r="J27" s="31"/>
      <c r="K27" s="32">
        <f t="shared" si="23"/>
        <v>50</v>
      </c>
      <c r="L27" s="30">
        <f t="shared" si="18"/>
        <v>35</v>
      </c>
      <c r="M27" s="30">
        <f t="shared" si="19"/>
        <v>15</v>
      </c>
      <c r="N27" s="32">
        <f t="shared" si="17"/>
        <v>50</v>
      </c>
      <c r="O27" s="30">
        <v>35</v>
      </c>
      <c r="P27" s="30">
        <v>15</v>
      </c>
      <c r="Q27" s="30"/>
      <c r="R27" s="13"/>
      <c r="S27" s="13"/>
      <c r="T27" s="30"/>
      <c r="U27" s="13"/>
      <c r="V27" s="13"/>
      <c r="W27" s="37">
        <f t="shared" si="20"/>
        <v>0</v>
      </c>
      <c r="X27" s="35"/>
      <c r="Y27" s="35"/>
      <c r="Z27" s="35"/>
    </row>
    <row r="28" s="25" customFormat="1" customHeight="1" spans="1:26">
      <c r="A28" s="36" t="s">
        <v>43</v>
      </c>
      <c r="B28" s="36"/>
      <c r="C28" s="33">
        <f>SUM(C29:C32)</f>
        <v>780</v>
      </c>
      <c r="D28" s="34"/>
      <c r="E28" s="34"/>
      <c r="F28" s="12">
        <f>SUM(F29:F32)</f>
        <v>282</v>
      </c>
      <c r="G28" s="12"/>
      <c r="H28" s="12">
        <f>SUM(H29:H32)</f>
        <v>132</v>
      </c>
      <c r="I28" s="49">
        <f>SUM(I29:I32)</f>
        <v>132</v>
      </c>
      <c r="J28" s="49">
        <f>SUM(J29:J32)</f>
        <v>36</v>
      </c>
      <c r="K28" s="10">
        <f>K29+K30+K31+K32</f>
        <v>320</v>
      </c>
      <c r="L28" s="10">
        <f t="shared" ref="L28:L32" si="24">O28+R28+U28</f>
        <v>225</v>
      </c>
      <c r="M28" s="10">
        <f t="shared" ref="M28:M32" si="25">P28+S28+V28</f>
        <v>95</v>
      </c>
      <c r="N28" s="10">
        <f>SUM(O28:P28)</f>
        <v>320</v>
      </c>
      <c r="O28" s="12">
        <f>SUM(O29:O32)</f>
        <v>225</v>
      </c>
      <c r="P28" s="12">
        <f>SUM(P29:P32)</f>
        <v>95</v>
      </c>
      <c r="Q28" s="36"/>
      <c r="R28" s="36"/>
      <c r="S28" s="36"/>
      <c r="T28" s="36"/>
      <c r="U28" s="36"/>
      <c r="V28" s="36"/>
      <c r="W28" s="34">
        <f t="shared" ref="W28:W32" si="26">X28+Y28+Z28</f>
        <v>10</v>
      </c>
      <c r="X28" s="34">
        <f t="shared" ref="X28:Z28" si="27">SUM(X29:X32)</f>
        <v>5</v>
      </c>
      <c r="Y28" s="34">
        <f t="shared" si="27"/>
        <v>5</v>
      </c>
      <c r="Z28" s="34">
        <f t="shared" si="27"/>
        <v>0</v>
      </c>
    </row>
    <row r="29" customHeight="1" spans="1:26">
      <c r="A29" s="35">
        <v>530201</v>
      </c>
      <c r="B29" s="14" t="s">
        <v>44</v>
      </c>
      <c r="C29" s="10">
        <f t="shared" ref="C29:C32" si="28">F29+I29+J29+K29+W29</f>
        <v>120</v>
      </c>
      <c r="D29" s="14"/>
      <c r="E29" s="14"/>
      <c r="F29" s="14">
        <v>48</v>
      </c>
      <c r="G29" s="14"/>
      <c r="H29" s="14">
        <v>12</v>
      </c>
      <c r="I29" s="31">
        <v>12</v>
      </c>
      <c r="J29" s="31"/>
      <c r="K29" s="32">
        <f t="shared" ref="K29:K32" si="29">L29+M29</f>
        <v>60</v>
      </c>
      <c r="L29" s="30">
        <f t="shared" si="24"/>
        <v>45</v>
      </c>
      <c r="M29" s="30">
        <f t="shared" si="25"/>
        <v>15</v>
      </c>
      <c r="N29" s="32">
        <f t="shared" ref="N29:N32" si="30">O29+P29</f>
        <v>60</v>
      </c>
      <c r="O29" s="30">
        <v>45</v>
      </c>
      <c r="P29" s="30">
        <v>15</v>
      </c>
      <c r="Q29" s="30"/>
      <c r="R29" s="13"/>
      <c r="S29" s="13"/>
      <c r="T29" s="30"/>
      <c r="U29" s="13"/>
      <c r="V29" s="13"/>
      <c r="W29" s="37">
        <f t="shared" si="26"/>
        <v>0</v>
      </c>
      <c r="X29" s="35"/>
      <c r="Y29" s="35"/>
      <c r="Z29" s="35"/>
    </row>
    <row r="30" customHeight="1" spans="1:26">
      <c r="A30" s="35">
        <v>530202</v>
      </c>
      <c r="B30" s="14" t="s">
        <v>45</v>
      </c>
      <c r="C30" s="10">
        <f t="shared" si="28"/>
        <v>118</v>
      </c>
      <c r="D30" s="14"/>
      <c r="E30" s="14"/>
      <c r="F30" s="14">
        <v>48</v>
      </c>
      <c r="G30" s="14"/>
      <c r="H30" s="14">
        <v>30</v>
      </c>
      <c r="I30" s="31">
        <v>30</v>
      </c>
      <c r="J30" s="31"/>
      <c r="K30" s="32">
        <f t="shared" si="29"/>
        <v>40</v>
      </c>
      <c r="L30" s="30">
        <f t="shared" si="24"/>
        <v>30</v>
      </c>
      <c r="M30" s="30">
        <f t="shared" si="25"/>
        <v>10</v>
      </c>
      <c r="N30" s="32">
        <f t="shared" si="30"/>
        <v>40</v>
      </c>
      <c r="O30" s="30">
        <v>30</v>
      </c>
      <c r="P30" s="30">
        <v>10</v>
      </c>
      <c r="Q30" s="30"/>
      <c r="R30" s="13"/>
      <c r="S30" s="13"/>
      <c r="T30" s="30"/>
      <c r="U30" s="13"/>
      <c r="V30" s="13"/>
      <c r="W30" s="37">
        <f t="shared" si="26"/>
        <v>0</v>
      </c>
      <c r="X30" s="35"/>
      <c r="Y30" s="35"/>
      <c r="Z30" s="35"/>
    </row>
    <row r="31" customHeight="1" spans="1:26">
      <c r="A31" s="35">
        <v>530302</v>
      </c>
      <c r="B31" s="14" t="s">
        <v>46</v>
      </c>
      <c r="C31" s="10">
        <f t="shared" si="28"/>
        <v>316</v>
      </c>
      <c r="D31" s="14"/>
      <c r="E31" s="14"/>
      <c r="F31" s="14">
        <v>96</v>
      </c>
      <c r="G31" s="14"/>
      <c r="H31" s="14">
        <v>60</v>
      </c>
      <c r="I31" s="31">
        <v>60</v>
      </c>
      <c r="J31" s="31"/>
      <c r="K31" s="32">
        <f t="shared" si="29"/>
        <v>160</v>
      </c>
      <c r="L31" s="30">
        <f t="shared" si="24"/>
        <v>110</v>
      </c>
      <c r="M31" s="30">
        <f t="shared" si="25"/>
        <v>50</v>
      </c>
      <c r="N31" s="32">
        <f t="shared" si="30"/>
        <v>160</v>
      </c>
      <c r="O31" s="30">
        <v>110</v>
      </c>
      <c r="P31" s="30">
        <v>50</v>
      </c>
      <c r="Q31" s="30"/>
      <c r="R31" s="13"/>
      <c r="S31" s="13"/>
      <c r="T31" s="30"/>
      <c r="U31" s="13"/>
      <c r="V31" s="13"/>
      <c r="W31" s="37">
        <f t="shared" si="26"/>
        <v>0</v>
      </c>
      <c r="X31" s="35"/>
      <c r="Y31" s="35"/>
      <c r="Z31" s="35"/>
    </row>
    <row r="32" customHeight="1" spans="1:26">
      <c r="A32" s="35">
        <v>530802</v>
      </c>
      <c r="B32" s="14" t="s">
        <v>47</v>
      </c>
      <c r="C32" s="10">
        <f t="shared" si="28"/>
        <v>226</v>
      </c>
      <c r="D32" s="14"/>
      <c r="E32" s="14"/>
      <c r="F32" s="14">
        <v>90</v>
      </c>
      <c r="G32" s="14"/>
      <c r="H32" s="14">
        <v>30</v>
      </c>
      <c r="I32" s="31">
        <v>30</v>
      </c>
      <c r="J32" s="31">
        <v>36</v>
      </c>
      <c r="K32" s="32">
        <f t="shared" si="29"/>
        <v>60</v>
      </c>
      <c r="L32" s="30">
        <f t="shared" si="24"/>
        <v>40</v>
      </c>
      <c r="M32" s="30">
        <f t="shared" si="25"/>
        <v>20</v>
      </c>
      <c r="N32" s="32">
        <f t="shared" si="30"/>
        <v>60</v>
      </c>
      <c r="O32" s="30">
        <v>40</v>
      </c>
      <c r="P32" s="30">
        <v>20</v>
      </c>
      <c r="Q32" s="30"/>
      <c r="R32" s="13"/>
      <c r="S32" s="13"/>
      <c r="T32" s="30"/>
      <c r="U32" s="13"/>
      <c r="V32" s="13"/>
      <c r="W32" s="37">
        <f t="shared" si="26"/>
        <v>10</v>
      </c>
      <c r="X32" s="35">
        <v>5</v>
      </c>
      <c r="Y32" s="35">
        <v>5</v>
      </c>
      <c r="Z32" s="35"/>
    </row>
    <row r="33" s="25" customFormat="1" customHeight="1" spans="1:26">
      <c r="A33" s="37" t="s">
        <v>48</v>
      </c>
      <c r="B33" s="37"/>
      <c r="C33" s="33">
        <f>SUM(C34:C37)</f>
        <v>1735</v>
      </c>
      <c r="D33" s="34"/>
      <c r="E33" s="34"/>
      <c r="F33" s="34">
        <f>SUM(F34:F37)</f>
        <v>308</v>
      </c>
      <c r="G33" s="34"/>
      <c r="H33" s="34">
        <f t="shared" ref="H33:M33" si="31">SUM(H34:H37)</f>
        <v>130</v>
      </c>
      <c r="I33" s="49">
        <f t="shared" si="31"/>
        <v>130</v>
      </c>
      <c r="J33" s="49">
        <f t="shared" si="31"/>
        <v>0</v>
      </c>
      <c r="K33" s="10">
        <f>K37+K36+K35+K34</f>
        <v>460</v>
      </c>
      <c r="L33" s="10">
        <f t="shared" si="31"/>
        <v>315</v>
      </c>
      <c r="M33" s="10">
        <f t="shared" si="31"/>
        <v>145</v>
      </c>
      <c r="N33" s="10">
        <f>SUM(O33:P33)</f>
        <v>140</v>
      </c>
      <c r="O33" s="12">
        <f>SUM(O34:O37)</f>
        <v>90</v>
      </c>
      <c r="P33" s="12">
        <f>SUM(P34:P37)</f>
        <v>50</v>
      </c>
      <c r="Q33" s="12">
        <f>SUM(R33:S33)</f>
        <v>320</v>
      </c>
      <c r="R33" s="12">
        <f>SUM(R34:R37)</f>
        <v>225</v>
      </c>
      <c r="S33" s="12">
        <f>SUM(S34:S37)</f>
        <v>95</v>
      </c>
      <c r="T33" s="12"/>
      <c r="U33" s="12"/>
      <c r="V33" s="12"/>
      <c r="W33" s="34">
        <f t="shared" ref="W33:W37" si="32">X33+Y33+Z33</f>
        <v>837</v>
      </c>
      <c r="X33" s="34">
        <f>SUM(X34:X37)</f>
        <v>319</v>
      </c>
      <c r="Y33" s="34">
        <f t="shared" ref="Y33:Z33" si="33">SUM(Y34:Y37)</f>
        <v>428</v>
      </c>
      <c r="Z33" s="34">
        <f t="shared" si="33"/>
        <v>90</v>
      </c>
    </row>
    <row r="34" customHeight="1" spans="1:26">
      <c r="A34" s="35">
        <v>550102</v>
      </c>
      <c r="B34" s="38" t="s">
        <v>49</v>
      </c>
      <c r="C34" s="10">
        <f t="shared" ref="C34:C37" si="34">F34+I34+J34+K34+W34</f>
        <v>506</v>
      </c>
      <c r="D34" s="14"/>
      <c r="E34" s="14"/>
      <c r="F34" s="14">
        <v>80</v>
      </c>
      <c r="G34" s="14"/>
      <c r="H34" s="14">
        <v>30</v>
      </c>
      <c r="I34" s="31">
        <v>30</v>
      </c>
      <c r="J34" s="31"/>
      <c r="K34" s="32">
        <f t="shared" ref="K34:K37" si="35">L34+M34</f>
        <v>100</v>
      </c>
      <c r="L34" s="50">
        <f t="shared" ref="L34:L37" si="36">O34+R34+U34</f>
        <v>70</v>
      </c>
      <c r="M34" s="50">
        <f t="shared" ref="M34:M37" si="37">P34+S34+V34</f>
        <v>30</v>
      </c>
      <c r="N34" s="32"/>
      <c r="O34" s="48"/>
      <c r="P34" s="48"/>
      <c r="Q34" s="50">
        <f t="shared" ref="Q34:Q37" si="38">R34+S34</f>
        <v>100</v>
      </c>
      <c r="R34" s="48">
        <v>70</v>
      </c>
      <c r="S34" s="48">
        <v>30</v>
      </c>
      <c r="T34" s="30"/>
      <c r="U34" s="13"/>
      <c r="V34" s="13"/>
      <c r="W34" s="37">
        <f t="shared" si="32"/>
        <v>296</v>
      </c>
      <c r="X34" s="35">
        <v>88</v>
      </c>
      <c r="Y34" s="35">
        <v>138</v>
      </c>
      <c r="Z34" s="35">
        <v>70</v>
      </c>
    </row>
    <row r="35" customHeight="1" spans="1:26">
      <c r="A35" s="35">
        <v>550116</v>
      </c>
      <c r="B35" s="38" t="s">
        <v>50</v>
      </c>
      <c r="C35" s="10">
        <f t="shared" si="34"/>
        <v>502</v>
      </c>
      <c r="D35" s="14"/>
      <c r="E35" s="14"/>
      <c r="F35" s="14">
        <v>80</v>
      </c>
      <c r="G35" s="14"/>
      <c r="H35" s="14">
        <v>30</v>
      </c>
      <c r="I35" s="31">
        <v>30</v>
      </c>
      <c r="J35" s="31"/>
      <c r="K35" s="32">
        <f t="shared" si="35"/>
        <v>110</v>
      </c>
      <c r="L35" s="30">
        <f t="shared" si="36"/>
        <v>75</v>
      </c>
      <c r="M35" s="30">
        <f t="shared" si="37"/>
        <v>35</v>
      </c>
      <c r="N35" s="32">
        <v>60</v>
      </c>
      <c r="O35" s="13">
        <v>40</v>
      </c>
      <c r="P35" s="48">
        <v>20</v>
      </c>
      <c r="Q35" s="30">
        <f t="shared" si="38"/>
        <v>50</v>
      </c>
      <c r="R35" s="13">
        <v>35</v>
      </c>
      <c r="S35" s="13">
        <v>15</v>
      </c>
      <c r="T35" s="30"/>
      <c r="U35" s="13"/>
      <c r="V35" s="13"/>
      <c r="W35" s="37">
        <f t="shared" si="32"/>
        <v>282</v>
      </c>
      <c r="X35" s="35">
        <v>118</v>
      </c>
      <c r="Y35" s="35">
        <v>144</v>
      </c>
      <c r="Z35" s="35">
        <v>20</v>
      </c>
    </row>
    <row r="36" customHeight="1" spans="1:26">
      <c r="A36" s="35">
        <v>550103</v>
      </c>
      <c r="B36" s="38" t="s">
        <v>51</v>
      </c>
      <c r="C36" s="10">
        <f t="shared" si="34"/>
        <v>469</v>
      </c>
      <c r="D36" s="14"/>
      <c r="E36" s="14"/>
      <c r="F36" s="13">
        <v>80</v>
      </c>
      <c r="G36" s="13"/>
      <c r="H36" s="13">
        <v>30</v>
      </c>
      <c r="I36" s="31">
        <v>30</v>
      </c>
      <c r="J36" s="31"/>
      <c r="K36" s="32">
        <f t="shared" si="35"/>
        <v>100</v>
      </c>
      <c r="L36" s="50">
        <f t="shared" si="36"/>
        <v>70</v>
      </c>
      <c r="M36" s="50">
        <f t="shared" si="37"/>
        <v>30</v>
      </c>
      <c r="N36" s="32"/>
      <c r="O36" s="50"/>
      <c r="P36" s="50"/>
      <c r="Q36" s="50">
        <f t="shared" si="38"/>
        <v>100</v>
      </c>
      <c r="R36" s="50">
        <v>70</v>
      </c>
      <c r="S36" s="50">
        <v>30</v>
      </c>
      <c r="T36" s="30"/>
      <c r="U36" s="13"/>
      <c r="V36" s="13"/>
      <c r="W36" s="37">
        <f t="shared" si="32"/>
        <v>259</v>
      </c>
      <c r="X36" s="35">
        <v>113</v>
      </c>
      <c r="Y36" s="35">
        <v>146</v>
      </c>
      <c r="Z36" s="35"/>
    </row>
    <row r="37" s="25" customFormat="1" customHeight="1" spans="1:26">
      <c r="A37" s="35">
        <v>560214</v>
      </c>
      <c r="B37" s="39" t="s">
        <v>52</v>
      </c>
      <c r="C37" s="10">
        <f t="shared" si="34"/>
        <v>258</v>
      </c>
      <c r="D37" s="40"/>
      <c r="E37" s="40"/>
      <c r="F37" s="13">
        <v>68</v>
      </c>
      <c r="G37" s="40"/>
      <c r="H37" s="39">
        <v>40</v>
      </c>
      <c r="I37" s="31">
        <v>40</v>
      </c>
      <c r="J37" s="31"/>
      <c r="K37" s="32">
        <f t="shared" si="35"/>
        <v>150</v>
      </c>
      <c r="L37" s="30">
        <f t="shared" si="36"/>
        <v>100</v>
      </c>
      <c r="M37" s="30">
        <f t="shared" si="37"/>
        <v>50</v>
      </c>
      <c r="N37" s="32">
        <v>80</v>
      </c>
      <c r="O37" s="13">
        <v>50</v>
      </c>
      <c r="P37" s="48">
        <v>30</v>
      </c>
      <c r="Q37" s="30">
        <f t="shared" si="38"/>
        <v>70</v>
      </c>
      <c r="R37" s="13">
        <v>50</v>
      </c>
      <c r="S37" s="13">
        <v>20</v>
      </c>
      <c r="T37" s="15"/>
      <c r="U37" s="15"/>
      <c r="V37" s="15"/>
      <c r="W37" s="37">
        <f t="shared" si="32"/>
        <v>0</v>
      </c>
      <c r="X37" s="52"/>
      <c r="Y37" s="52"/>
      <c r="Z37" s="52"/>
    </row>
    <row r="38" s="25" customFormat="1" customHeight="1" spans="1:26">
      <c r="A38" s="37" t="s">
        <v>53</v>
      </c>
      <c r="B38" s="37"/>
      <c r="C38" s="33">
        <f>SUM(C39:C41)</f>
        <v>891</v>
      </c>
      <c r="D38" s="34"/>
      <c r="E38" s="34"/>
      <c r="F38" s="34">
        <f>SUM(F39:F41)</f>
        <v>214</v>
      </c>
      <c r="G38" s="34"/>
      <c r="H38" s="34">
        <f>SUM(H39:H41)</f>
        <v>90</v>
      </c>
      <c r="I38" s="49">
        <f>SUM(I39:I41)</f>
        <v>77</v>
      </c>
      <c r="J38" s="49">
        <f>SUM(J39:J41)</f>
        <v>0</v>
      </c>
      <c r="K38" s="10">
        <f>K39+K40+K41</f>
        <v>380</v>
      </c>
      <c r="L38" s="10">
        <f t="shared" ref="L38:L41" si="39">O38+R38+U38</f>
        <v>200</v>
      </c>
      <c r="M38" s="10">
        <f t="shared" ref="M38:M41" si="40">P38+S38+V38</f>
        <v>180</v>
      </c>
      <c r="N38" s="10">
        <f t="shared" ref="N38:N41" si="41">SUM(O38:P38)</f>
        <v>380</v>
      </c>
      <c r="O38" s="12">
        <f>SUM(O39:O42)</f>
        <v>200</v>
      </c>
      <c r="P38" s="12">
        <f>SUM(P39:P42)</f>
        <v>180</v>
      </c>
      <c r="Q38" s="10"/>
      <c r="R38" s="10"/>
      <c r="S38" s="10"/>
      <c r="T38" s="10"/>
      <c r="U38" s="10"/>
      <c r="V38" s="10"/>
      <c r="W38" s="34">
        <f t="shared" ref="W38:W43" si="42">X38+Y38+Z38</f>
        <v>220</v>
      </c>
      <c r="X38" s="34">
        <f t="shared" ref="X38:Z38" si="43">SUM(X39:X41)</f>
        <v>109</v>
      </c>
      <c r="Y38" s="34">
        <f t="shared" si="43"/>
        <v>111</v>
      </c>
      <c r="Z38" s="34">
        <f t="shared" si="43"/>
        <v>0</v>
      </c>
    </row>
    <row r="39" s="25" customFormat="1" customHeight="1" spans="1:26">
      <c r="A39" s="35">
        <v>510301</v>
      </c>
      <c r="B39" s="39" t="s">
        <v>54</v>
      </c>
      <c r="C39" s="10">
        <f t="shared" ref="C39:C41" si="44">F39+I39+J39+K39+W39</f>
        <v>336</v>
      </c>
      <c r="D39" s="40"/>
      <c r="E39" s="40"/>
      <c r="F39" s="14">
        <v>82</v>
      </c>
      <c r="G39" s="40"/>
      <c r="H39" s="39">
        <v>30</v>
      </c>
      <c r="I39" s="31">
        <v>29</v>
      </c>
      <c r="J39" s="31"/>
      <c r="K39" s="32">
        <f t="shared" ref="K39:K41" si="45">L39+M39</f>
        <v>140</v>
      </c>
      <c r="L39" s="30">
        <f t="shared" si="39"/>
        <v>75</v>
      </c>
      <c r="M39" s="30">
        <f t="shared" si="40"/>
        <v>65</v>
      </c>
      <c r="N39" s="10">
        <f t="shared" si="41"/>
        <v>140</v>
      </c>
      <c r="O39" s="30">
        <v>75</v>
      </c>
      <c r="P39" s="30">
        <v>65</v>
      </c>
      <c r="Q39" s="48"/>
      <c r="R39" s="13"/>
      <c r="S39" s="48"/>
      <c r="T39" s="13"/>
      <c r="U39" s="48"/>
      <c r="V39" s="13"/>
      <c r="W39" s="37">
        <f t="shared" si="42"/>
        <v>85</v>
      </c>
      <c r="X39" s="35">
        <v>42</v>
      </c>
      <c r="Y39" s="35">
        <v>43</v>
      </c>
      <c r="Z39" s="52"/>
    </row>
    <row r="40" s="25" customFormat="1" customHeight="1" spans="1:26">
      <c r="A40" s="35">
        <v>510302</v>
      </c>
      <c r="B40" s="39" t="s">
        <v>55</v>
      </c>
      <c r="C40" s="10">
        <f t="shared" si="44"/>
        <v>285</v>
      </c>
      <c r="D40" s="40"/>
      <c r="E40" s="40"/>
      <c r="F40" s="14">
        <v>82</v>
      </c>
      <c r="G40" s="40"/>
      <c r="H40" s="39">
        <v>30</v>
      </c>
      <c r="I40" s="31">
        <v>18</v>
      </c>
      <c r="J40" s="31"/>
      <c r="K40" s="32">
        <f t="shared" si="45"/>
        <v>110</v>
      </c>
      <c r="L40" s="30">
        <f t="shared" si="39"/>
        <v>55</v>
      </c>
      <c r="M40" s="30">
        <f t="shared" si="40"/>
        <v>55</v>
      </c>
      <c r="N40" s="10">
        <f t="shared" si="41"/>
        <v>110</v>
      </c>
      <c r="O40" s="30">
        <v>55</v>
      </c>
      <c r="P40" s="30">
        <v>55</v>
      </c>
      <c r="Q40" s="48"/>
      <c r="R40" s="13"/>
      <c r="S40" s="48"/>
      <c r="T40" s="13"/>
      <c r="U40" s="48"/>
      <c r="V40" s="13"/>
      <c r="W40" s="37">
        <f t="shared" si="42"/>
        <v>75</v>
      </c>
      <c r="X40" s="35">
        <v>37</v>
      </c>
      <c r="Y40" s="35">
        <v>38</v>
      </c>
      <c r="Z40" s="52"/>
    </row>
    <row r="41" s="25" customFormat="1" customHeight="1" spans="1:26">
      <c r="A41" s="35">
        <v>510307</v>
      </c>
      <c r="B41" s="39" t="s">
        <v>56</v>
      </c>
      <c r="C41" s="10">
        <f t="shared" si="44"/>
        <v>270</v>
      </c>
      <c r="D41" s="40"/>
      <c r="E41" s="40"/>
      <c r="F41" s="13">
        <v>50</v>
      </c>
      <c r="G41" s="40"/>
      <c r="H41" s="39">
        <v>30</v>
      </c>
      <c r="I41" s="31">
        <v>30</v>
      </c>
      <c r="J41" s="31"/>
      <c r="K41" s="32">
        <f t="shared" si="45"/>
        <v>130</v>
      </c>
      <c r="L41" s="30">
        <f t="shared" si="39"/>
        <v>70</v>
      </c>
      <c r="M41" s="30">
        <f t="shared" si="40"/>
        <v>60</v>
      </c>
      <c r="N41" s="10">
        <f t="shared" si="41"/>
        <v>130</v>
      </c>
      <c r="O41" s="30">
        <v>70</v>
      </c>
      <c r="P41" s="30">
        <v>60</v>
      </c>
      <c r="Q41" s="48"/>
      <c r="R41" s="13"/>
      <c r="S41" s="48"/>
      <c r="T41" s="13"/>
      <c r="U41" s="48"/>
      <c r="V41" s="13"/>
      <c r="W41" s="37">
        <f t="shared" si="42"/>
        <v>60</v>
      </c>
      <c r="X41" s="35">
        <v>30</v>
      </c>
      <c r="Y41" s="35">
        <v>30</v>
      </c>
      <c r="Z41" s="52"/>
    </row>
    <row r="42" s="25" customFormat="1" customHeight="1" spans="1:26">
      <c r="A42" s="37" t="s">
        <v>57</v>
      </c>
      <c r="B42" s="37"/>
      <c r="C42" s="33">
        <f>SUM(C43)</f>
        <v>180</v>
      </c>
      <c r="D42" s="34"/>
      <c r="E42" s="34"/>
      <c r="F42" s="34">
        <f>SUM(F43)</f>
        <v>0</v>
      </c>
      <c r="G42" s="34"/>
      <c r="H42" s="34">
        <f>SUM(H43)</f>
        <v>0</v>
      </c>
      <c r="I42" s="51">
        <f>SUM(I43)</f>
        <v>0</v>
      </c>
      <c r="J42" s="51">
        <f>SUM(J43)</f>
        <v>0</v>
      </c>
      <c r="K42" s="10">
        <f>K43</f>
        <v>180</v>
      </c>
      <c r="L42" s="10">
        <f>L43</f>
        <v>130</v>
      </c>
      <c r="M42" s="10">
        <f>M43</f>
        <v>50</v>
      </c>
      <c r="N42" s="10">
        <f t="shared" ref="N42:N43" si="46">SUM(O42:P42)</f>
        <v>0</v>
      </c>
      <c r="O42" s="12">
        <f>SUM(O43)</f>
        <v>0</v>
      </c>
      <c r="P42" s="12">
        <f>SUM(P43)</f>
        <v>0</v>
      </c>
      <c r="Q42" s="10"/>
      <c r="R42" s="10"/>
      <c r="S42" s="10"/>
      <c r="T42" s="10">
        <v>180</v>
      </c>
      <c r="U42" s="10">
        <f>U43</f>
        <v>130</v>
      </c>
      <c r="V42" s="10">
        <f>V43</f>
        <v>50</v>
      </c>
      <c r="W42" s="34">
        <f t="shared" si="42"/>
        <v>0</v>
      </c>
      <c r="X42" s="34">
        <f t="shared" ref="X42:Z42" si="47">SUM(X43)</f>
        <v>0</v>
      </c>
      <c r="Y42" s="34">
        <f t="shared" si="47"/>
        <v>0</v>
      </c>
      <c r="Z42" s="34">
        <f t="shared" si="47"/>
        <v>0</v>
      </c>
    </row>
    <row r="43" s="26" customFormat="1" customHeight="1" spans="1:26">
      <c r="A43" s="41">
        <v>570303</v>
      </c>
      <c r="B43" s="39" t="s">
        <v>58</v>
      </c>
      <c r="C43" s="10">
        <f>F43+I43+J43+K43+W43</f>
        <v>180</v>
      </c>
      <c r="D43" s="42"/>
      <c r="E43" s="42"/>
      <c r="F43" s="14">
        <v>0</v>
      </c>
      <c r="G43" s="42"/>
      <c r="H43" s="13">
        <v>0</v>
      </c>
      <c r="I43" s="31"/>
      <c r="J43" s="31"/>
      <c r="K43" s="32">
        <f>L43+M43</f>
        <v>180</v>
      </c>
      <c r="L43" s="30">
        <f>O43+R43+U43</f>
        <v>130</v>
      </c>
      <c r="M43" s="30">
        <f>P43+S43+V43</f>
        <v>50</v>
      </c>
      <c r="N43" s="36">
        <f t="shared" si="46"/>
        <v>0</v>
      </c>
      <c r="O43" s="48">
        <v>0</v>
      </c>
      <c r="P43" s="13">
        <v>0</v>
      </c>
      <c r="Q43" s="42"/>
      <c r="R43" s="42"/>
      <c r="S43" s="42"/>
      <c r="T43" s="46">
        <v>180</v>
      </c>
      <c r="U43" s="46">
        <v>130</v>
      </c>
      <c r="V43" s="46">
        <v>50</v>
      </c>
      <c r="W43" s="37">
        <f t="shared" si="42"/>
        <v>0</v>
      </c>
      <c r="X43" s="41"/>
      <c r="Y43" s="41"/>
      <c r="Z43" s="41"/>
    </row>
    <row r="44" customHeight="1" spans="2:22">
      <c r="B44" s="43"/>
      <c r="C44" s="44"/>
      <c r="D44" s="43"/>
      <c r="E44" s="43"/>
      <c r="F44" s="43"/>
      <c r="G44" s="43"/>
      <c r="H44" s="45"/>
      <c r="I44" s="45"/>
      <c r="J44" s="45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</row>
  </sheetData>
  <mergeCells count="25">
    <mergeCell ref="A1:Z1"/>
    <mergeCell ref="K2:Z2"/>
    <mergeCell ref="K3:V3"/>
    <mergeCell ref="W3:Z3"/>
    <mergeCell ref="D4:E4"/>
    <mergeCell ref="F4:G4"/>
    <mergeCell ref="H4:I4"/>
    <mergeCell ref="K4:M4"/>
    <mergeCell ref="N4:P4"/>
    <mergeCell ref="Q4:S4"/>
    <mergeCell ref="T4:V4"/>
    <mergeCell ref="W4:Z4"/>
    <mergeCell ref="A6:B6"/>
    <mergeCell ref="A7:B7"/>
    <mergeCell ref="A15:B15"/>
    <mergeCell ref="A23:B23"/>
    <mergeCell ref="A28:B28"/>
    <mergeCell ref="A33:B33"/>
    <mergeCell ref="A38:B38"/>
    <mergeCell ref="A42:B42"/>
    <mergeCell ref="A2:A5"/>
    <mergeCell ref="B2:B5"/>
    <mergeCell ref="C2:C5"/>
    <mergeCell ref="J2:J4"/>
    <mergeCell ref="D2:I3"/>
  </mergeCells>
  <conditionalFormatting sqref="W6:Z6">
    <cfRule type="cellIs" dxfId="0" priority="2" operator="equal">
      <formula>0</formula>
    </cfRule>
    <cfRule type="cellIs" dxfId="1" priority="1" operator="equal">
      <formula>0</formula>
    </cfRule>
  </conditionalFormatting>
  <conditionalFormatting sqref="O11:P11">
    <cfRule type="cellIs" dxfId="0" priority="40" operator="equal">
      <formula>0</formula>
    </cfRule>
  </conditionalFormatting>
  <conditionalFormatting sqref="F14">
    <cfRule type="cellIs" dxfId="1" priority="42" operator="equal">
      <formula>0</formula>
    </cfRule>
  </conditionalFormatting>
  <conditionalFormatting sqref="O33:P33">
    <cfRule type="cellIs" dxfId="0" priority="19" operator="equal">
      <formula>0</formula>
    </cfRule>
  </conditionalFormatting>
  <conditionalFormatting sqref="L36">
    <cfRule type="cellIs" dxfId="0" priority="5" operator="equal">
      <formula>0</formula>
    </cfRule>
  </conditionalFormatting>
  <conditionalFormatting sqref="M36">
    <cfRule type="cellIs" dxfId="0" priority="4" operator="equal">
      <formula>0</formula>
    </cfRule>
  </conditionalFormatting>
  <conditionalFormatting sqref="N36:S36">
    <cfRule type="cellIs" dxfId="0" priority="3" operator="equal">
      <formula>0</formula>
    </cfRule>
  </conditionalFormatting>
  <conditionalFormatting sqref="O37">
    <cfRule type="cellIs" dxfId="0" priority="38" operator="equal">
      <formula>0</formula>
    </cfRule>
  </conditionalFormatting>
  <conditionalFormatting sqref="O38:P38">
    <cfRule type="cellIs" dxfId="0" priority="18" operator="equal">
      <formula>0</formula>
    </cfRule>
  </conditionalFormatting>
  <conditionalFormatting sqref="N39">
    <cfRule type="cellIs" dxfId="0" priority="10" operator="equal">
      <formula>0</formula>
    </cfRule>
  </conditionalFormatting>
  <conditionalFormatting sqref="R39">
    <cfRule type="cellIs" dxfId="0" priority="34" operator="equal">
      <formula>0</formula>
    </cfRule>
  </conditionalFormatting>
  <conditionalFormatting sqref="T39">
    <cfRule type="cellIs" dxfId="0" priority="33" operator="equal">
      <formula>0</formula>
    </cfRule>
  </conditionalFormatting>
  <conditionalFormatting sqref="V39">
    <cfRule type="cellIs" dxfId="0" priority="32" operator="equal">
      <formula>0</formula>
    </cfRule>
  </conditionalFormatting>
  <conditionalFormatting sqref="N40">
    <cfRule type="cellIs" dxfId="0" priority="9" operator="equal">
      <formula>0</formula>
    </cfRule>
  </conditionalFormatting>
  <conditionalFormatting sqref="R40">
    <cfRule type="cellIs" dxfId="0" priority="29" operator="equal">
      <formula>0</formula>
    </cfRule>
  </conditionalFormatting>
  <conditionalFormatting sqref="T40">
    <cfRule type="cellIs" dxfId="0" priority="28" operator="equal">
      <formula>0</formula>
    </cfRule>
  </conditionalFormatting>
  <conditionalFormatting sqref="V40">
    <cfRule type="cellIs" dxfId="0" priority="27" operator="equal">
      <formula>0</formula>
    </cfRule>
  </conditionalFormatting>
  <conditionalFormatting sqref="N41">
    <cfRule type="cellIs" dxfId="0" priority="8" operator="equal">
      <formula>0</formula>
    </cfRule>
  </conditionalFormatting>
  <conditionalFormatting sqref="R41">
    <cfRule type="cellIs" dxfId="0" priority="24" operator="equal">
      <formula>0</formula>
    </cfRule>
  </conditionalFormatting>
  <conditionalFormatting sqref="T41">
    <cfRule type="cellIs" dxfId="0" priority="23" operator="equal">
      <formula>0</formula>
    </cfRule>
  </conditionalFormatting>
  <conditionalFormatting sqref="V41">
    <cfRule type="cellIs" dxfId="0" priority="22" operator="equal">
      <formula>0</formula>
    </cfRule>
  </conditionalFormatting>
  <conditionalFormatting sqref="O42:P42">
    <cfRule type="cellIs" dxfId="0" priority="16" operator="equal">
      <formula>0</formula>
    </cfRule>
  </conditionalFormatting>
  <conditionalFormatting sqref="P42">
    <cfRule type="cellIs" dxfId="0" priority="17" operator="equal">
      <formula>0</formula>
    </cfRule>
  </conditionalFormatting>
  <conditionalFormatting sqref="T42">
    <cfRule type="cellIs" dxfId="0" priority="37" operator="equal">
      <formula>0</formula>
    </cfRule>
  </conditionalFormatting>
  <conditionalFormatting sqref="N43">
    <cfRule type="cellIs" dxfId="0" priority="13" operator="equal">
      <formula>0</formula>
    </cfRule>
  </conditionalFormatting>
  <conditionalFormatting sqref="O43:P43">
    <cfRule type="cellIs" dxfId="0" priority="14" operator="equal">
      <formula>0</formula>
    </cfRule>
  </conditionalFormatting>
  <conditionalFormatting sqref="P43">
    <cfRule type="cellIs" dxfId="0" priority="15" operator="equal">
      <formula>0</formula>
    </cfRule>
  </conditionalFormatting>
  <conditionalFormatting sqref="F8:F11">
    <cfRule type="cellIs" dxfId="1" priority="45" operator="equal">
      <formula>0</formula>
    </cfRule>
  </conditionalFormatting>
  <conditionalFormatting sqref="K8:K43">
    <cfRule type="cellIs" dxfId="0" priority="12" operator="equal">
      <formula>0</formula>
    </cfRule>
  </conditionalFormatting>
  <conditionalFormatting sqref="Q12:Q13">
    <cfRule type="cellIs" dxfId="0" priority="48" operator="equal">
      <formula>0</formula>
    </cfRule>
  </conditionalFormatting>
  <conditionalFormatting sqref="C6:V43 B43 A6:B7 A15 A23 A28 A33 A38 A42 B8:B32 B34:B37 B39:B41">
    <cfRule type="cellIs" dxfId="1" priority="41" operator="equal">
      <formula>0</formula>
    </cfRule>
  </conditionalFormatting>
  <conditionalFormatting sqref="K6:V7 L43:M43 L42:N42 L39:M41 L8:V35 T36:V36 L37:V38">
    <cfRule type="cellIs" dxfId="0" priority="49" operator="equal">
      <formula>0</formula>
    </cfRule>
  </conditionalFormatting>
  <conditionalFormatting sqref="I8:J43">
    <cfRule type="cellIs" dxfId="1" priority="44" operator="equal">
      <formula>0</formula>
    </cfRule>
  </conditionalFormatting>
  <conditionalFormatting sqref="O10 R29:S32 R24:S27 U24:V27 U29:V32 O23:V23 U34:V38 R34:S35 R37:S38 O34:O35 O28:V28 Q15:V15 U16:V22 R16:S22 R8:S14 U8:V14">
    <cfRule type="cellIs" dxfId="0" priority="50" operator="equal">
      <formula>0</formula>
    </cfRule>
  </conditionalFormatting>
  <conditionalFormatting sqref="O39:P41">
    <cfRule type="cellIs" dxfId="0" priority="11" operator="equal">
      <formula>0</formula>
    </cfRule>
  </conditionalFormatting>
  <conditionalFormatting sqref="Q39:V41">
    <cfRule type="cellIs" dxfId="0" priority="21" operator="equal">
      <formula>0</formula>
    </cfRule>
  </conditionalFormatting>
  <conditionalFormatting sqref="Q42:S42 Q43:V43 U42:V42">
    <cfRule type="cellIs" dxfId="0" priority="47" operator="equal">
      <formula>0</formula>
    </cfRule>
  </conditionalFormatting>
  <printOptions horizontalCentered="1"/>
  <pageMargins left="0.118110236220472" right="0.118110236220472" top="0" bottom="0" header="0.31496062992126" footer="0.31496062992126"/>
  <pageSetup paperSize="8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4"/>
  <sheetViews>
    <sheetView workbookViewId="0">
      <selection activeCell="D23" sqref="D23"/>
    </sheetView>
  </sheetViews>
  <sheetFormatPr defaultColWidth="9" defaultRowHeight="13.5"/>
  <cols>
    <col min="1" max="1" width="9.13333333333333" customWidth="1"/>
    <col min="2" max="2" width="20.4" customWidth="1"/>
    <col min="3" max="5" width="7" customWidth="1"/>
    <col min="6" max="6" width="9.4" customWidth="1"/>
    <col min="7" max="16" width="4.86666666666667" customWidth="1"/>
    <col min="17" max="17" width="9.53333333333333" customWidth="1"/>
    <col min="18" max="19" width="4.86666666666667" customWidth="1"/>
    <col min="20" max="20" width="9.33333333333333" customWidth="1"/>
    <col min="21" max="32" width="4.86666666666667" customWidth="1"/>
    <col min="33" max="33" width="7.73333333333333" hidden="1" customWidth="1"/>
    <col min="34" max="34" width="7" hidden="1" customWidth="1"/>
  </cols>
  <sheetData>
    <row r="1" spans="1:34">
      <c r="A1" s="1" t="s">
        <v>1</v>
      </c>
      <c r="B1" s="1" t="s">
        <v>2</v>
      </c>
      <c r="C1" s="1" t="s">
        <v>12</v>
      </c>
      <c r="D1" s="2" t="s">
        <v>8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22"/>
      <c r="AG1" s="6" t="s">
        <v>59</v>
      </c>
      <c r="AH1" s="24" t="s">
        <v>60</v>
      </c>
    </row>
    <row r="2" spans="1:34">
      <c r="A2" s="1"/>
      <c r="B2" s="1"/>
      <c r="C2" s="1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23"/>
      <c r="AG2" s="6"/>
      <c r="AH2" s="24"/>
    </row>
    <row r="3" ht="14.25" spans="1:34">
      <c r="A3" s="1"/>
      <c r="B3" s="1"/>
      <c r="C3" s="1"/>
      <c r="D3" s="6" t="s">
        <v>61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 t="s">
        <v>62</v>
      </c>
      <c r="AB3" s="6"/>
      <c r="AC3" s="6"/>
      <c r="AD3" s="6"/>
      <c r="AE3" s="6"/>
      <c r="AF3" s="6"/>
      <c r="AG3" s="6"/>
      <c r="AH3" s="24"/>
    </row>
    <row r="4" ht="14.25" spans="1:34">
      <c r="A4" s="1"/>
      <c r="B4" s="1"/>
      <c r="C4" s="1"/>
      <c r="D4" s="7" t="s">
        <v>63</v>
      </c>
      <c r="E4" s="8"/>
      <c r="F4" s="9"/>
      <c r="G4" s="6" t="s">
        <v>64</v>
      </c>
      <c r="H4" s="6"/>
      <c r="I4" s="6" t="s">
        <v>65</v>
      </c>
      <c r="J4" s="6"/>
      <c r="K4" s="6" t="s">
        <v>66</v>
      </c>
      <c r="L4" s="6"/>
      <c r="M4" s="17" t="s">
        <v>67</v>
      </c>
      <c r="N4" s="17"/>
      <c r="O4" s="6" t="s">
        <v>68</v>
      </c>
      <c r="P4" s="6"/>
      <c r="Q4" s="6" t="s">
        <v>69</v>
      </c>
      <c r="R4" s="6"/>
      <c r="S4" s="6"/>
      <c r="T4" s="6" t="s">
        <v>70</v>
      </c>
      <c r="U4" s="6"/>
      <c r="V4" s="6"/>
      <c r="W4" s="18" t="s">
        <v>71</v>
      </c>
      <c r="X4" s="19"/>
      <c r="Y4" s="6" t="s">
        <v>72</v>
      </c>
      <c r="Z4" s="6"/>
      <c r="AA4" s="17" t="s">
        <v>73</v>
      </c>
      <c r="AB4" s="17"/>
      <c r="AC4" s="17" t="s">
        <v>74</v>
      </c>
      <c r="AD4" s="17"/>
      <c r="AE4" s="17" t="s">
        <v>75</v>
      </c>
      <c r="AF4" s="17"/>
      <c r="AG4" s="6"/>
      <c r="AH4" s="24"/>
    </row>
    <row r="5" ht="33" customHeight="1" spans="1:34">
      <c r="A5" s="1"/>
      <c r="B5" s="1"/>
      <c r="C5" s="1"/>
      <c r="D5" s="1" t="s">
        <v>76</v>
      </c>
      <c r="E5" s="1" t="s">
        <v>77</v>
      </c>
      <c r="F5" s="1" t="s">
        <v>78</v>
      </c>
      <c r="G5" s="1" t="s">
        <v>76</v>
      </c>
      <c r="H5" s="1" t="s">
        <v>77</v>
      </c>
      <c r="I5" s="1" t="s">
        <v>76</v>
      </c>
      <c r="J5" s="1" t="s">
        <v>77</v>
      </c>
      <c r="K5" s="1" t="s">
        <v>76</v>
      </c>
      <c r="L5" s="1" t="s">
        <v>77</v>
      </c>
      <c r="M5" s="1" t="s">
        <v>19</v>
      </c>
      <c r="N5" s="1" t="s">
        <v>20</v>
      </c>
      <c r="O5" s="1" t="s">
        <v>76</v>
      </c>
      <c r="P5" s="1" t="s">
        <v>77</v>
      </c>
      <c r="Q5" s="1" t="s">
        <v>79</v>
      </c>
      <c r="R5" s="1" t="s">
        <v>76</v>
      </c>
      <c r="S5" s="1" t="s">
        <v>77</v>
      </c>
      <c r="T5" s="1" t="s">
        <v>79</v>
      </c>
      <c r="U5" s="1" t="s">
        <v>76</v>
      </c>
      <c r="V5" s="1" t="s">
        <v>77</v>
      </c>
      <c r="W5" s="1" t="s">
        <v>76</v>
      </c>
      <c r="X5" s="1" t="s">
        <v>77</v>
      </c>
      <c r="Y5" s="1" t="s">
        <v>76</v>
      </c>
      <c r="Z5" s="1" t="s">
        <v>77</v>
      </c>
      <c r="AA5" s="1" t="s">
        <v>19</v>
      </c>
      <c r="AB5" s="1" t="s">
        <v>20</v>
      </c>
      <c r="AC5" s="1" t="s">
        <v>19</v>
      </c>
      <c r="AD5" s="1" t="s">
        <v>20</v>
      </c>
      <c r="AE5" s="1" t="s">
        <v>19</v>
      </c>
      <c r="AF5" s="1" t="s">
        <v>20</v>
      </c>
      <c r="AG5" s="16"/>
      <c r="AH5" s="16"/>
    </row>
    <row r="6" ht="14.25" spans="1:34">
      <c r="A6" s="10" t="s">
        <v>12</v>
      </c>
      <c r="B6" s="10"/>
      <c r="C6" s="11">
        <f t="shared" ref="C6:C12" si="0">D6+E6+F6</f>
        <v>1279</v>
      </c>
      <c r="D6" s="10">
        <f>G6+I6+K6+M6+O6+R6+U6+W6+Y6+AA6+AC6+AE6</f>
        <v>493</v>
      </c>
      <c r="E6" s="10">
        <f t="shared" ref="E6:E24" si="1">H6+J6+L6+N6+P6+S6+V6+X6+Z6+AB6+AD6+AF6</f>
        <v>606</v>
      </c>
      <c r="F6" s="10">
        <f t="shared" ref="F6:F24" si="2">Q6+T6</f>
        <v>180</v>
      </c>
      <c r="G6" s="12">
        <f t="shared" ref="G6:N6" si="3">G7+G10+G13+G15+G17</f>
        <v>60</v>
      </c>
      <c r="H6" s="12">
        <f t="shared" si="3"/>
        <v>90</v>
      </c>
      <c r="I6" s="12">
        <f t="shared" si="3"/>
        <v>25</v>
      </c>
      <c r="J6" s="12">
        <f t="shared" si="3"/>
        <v>25</v>
      </c>
      <c r="K6" s="12">
        <f t="shared" si="3"/>
        <v>7</v>
      </c>
      <c r="L6" s="12">
        <f t="shared" si="3"/>
        <v>13</v>
      </c>
      <c r="M6" s="12">
        <f t="shared" si="3"/>
        <v>24</v>
      </c>
      <c r="N6" s="12">
        <f t="shared" si="3"/>
        <v>30</v>
      </c>
      <c r="O6" s="12">
        <f>O7+O10+O13+O15+O17+O21</f>
        <v>65</v>
      </c>
      <c r="P6" s="12">
        <f>P7+P10+P13+P15+P17+P21</f>
        <v>85</v>
      </c>
      <c r="Q6" s="12">
        <f>Q7+Q10+Q13+Q15+Q17</f>
        <v>40</v>
      </c>
      <c r="R6" s="12">
        <f>R7+R10+R13+R15+R17+R21</f>
        <v>50</v>
      </c>
      <c r="S6" s="12">
        <f>S7+S10+S13+S15+S17+S21</f>
        <v>60</v>
      </c>
      <c r="T6" s="12">
        <f>T7+T10+T13+T15+T17</f>
        <v>140</v>
      </c>
      <c r="U6" s="12">
        <f>U7+U10+U13+U15+U17</f>
        <v>85</v>
      </c>
      <c r="V6" s="12">
        <f>V7+V10+V13+V15+V17</f>
        <v>75</v>
      </c>
      <c r="W6" s="12">
        <f t="shared" ref="W6:AB6" si="4">W7+W10+W13+W15+W17+W21</f>
        <v>45</v>
      </c>
      <c r="X6" s="12">
        <f t="shared" si="4"/>
        <v>55</v>
      </c>
      <c r="Y6" s="12">
        <f t="shared" ref="Y6:AF6" si="5">Y7+Y10+Y13+Y15+Y17</f>
        <v>40</v>
      </c>
      <c r="Z6" s="12">
        <f t="shared" si="5"/>
        <v>60</v>
      </c>
      <c r="AA6" s="12">
        <f t="shared" si="4"/>
        <v>32</v>
      </c>
      <c r="AB6" s="12">
        <f t="shared" si="4"/>
        <v>23</v>
      </c>
      <c r="AC6" s="12">
        <f t="shared" si="5"/>
        <v>40</v>
      </c>
      <c r="AD6" s="12">
        <f t="shared" si="5"/>
        <v>60</v>
      </c>
      <c r="AE6" s="12">
        <f t="shared" si="5"/>
        <v>20</v>
      </c>
      <c r="AF6" s="12">
        <f t="shared" si="5"/>
        <v>30</v>
      </c>
      <c r="AG6" s="16"/>
      <c r="AH6" s="16"/>
    </row>
    <row r="7" ht="14.25" spans="1:34">
      <c r="A7" s="10" t="s">
        <v>22</v>
      </c>
      <c r="B7" s="10"/>
      <c r="C7" s="10">
        <f t="shared" si="0"/>
        <v>90</v>
      </c>
      <c r="D7" s="10">
        <f t="shared" ref="D7:D15" si="6">G7+I7+K7+M7+O7+R7+U7+W7+Y7+AA7+AC7+AE7</f>
        <v>0</v>
      </c>
      <c r="E7" s="10">
        <f t="shared" si="1"/>
        <v>0</v>
      </c>
      <c r="F7" s="10">
        <f t="shared" si="2"/>
        <v>90</v>
      </c>
      <c r="G7" s="10">
        <f>SUM(G8:G9)</f>
        <v>0</v>
      </c>
      <c r="H7" s="10">
        <f t="shared" ref="H7:S7" si="7">SUM(H8:H9)</f>
        <v>0</v>
      </c>
      <c r="I7" s="10">
        <f t="shared" si="7"/>
        <v>0</v>
      </c>
      <c r="J7" s="10">
        <f t="shared" si="7"/>
        <v>0</v>
      </c>
      <c r="K7" s="10">
        <f t="shared" si="7"/>
        <v>0</v>
      </c>
      <c r="L7" s="10">
        <f t="shared" si="7"/>
        <v>0</v>
      </c>
      <c r="M7" s="10">
        <f t="shared" si="7"/>
        <v>0</v>
      </c>
      <c r="N7" s="10">
        <f t="shared" si="7"/>
        <v>0</v>
      </c>
      <c r="O7" s="10">
        <f t="shared" si="7"/>
        <v>0</v>
      </c>
      <c r="P7" s="10">
        <f t="shared" si="7"/>
        <v>0</v>
      </c>
      <c r="Q7" s="10">
        <f t="shared" si="7"/>
        <v>20</v>
      </c>
      <c r="R7" s="10">
        <f t="shared" si="7"/>
        <v>0</v>
      </c>
      <c r="S7" s="10">
        <f t="shared" si="7"/>
        <v>0</v>
      </c>
      <c r="T7" s="10">
        <f t="shared" ref="T7:AF7" si="8">SUM(T8:T9)</f>
        <v>70</v>
      </c>
      <c r="U7" s="10">
        <f t="shared" si="8"/>
        <v>0</v>
      </c>
      <c r="V7" s="10">
        <f t="shared" si="8"/>
        <v>0</v>
      </c>
      <c r="W7" s="10">
        <f t="shared" si="8"/>
        <v>0</v>
      </c>
      <c r="X7" s="10">
        <f t="shared" si="8"/>
        <v>0</v>
      </c>
      <c r="Y7" s="10">
        <f t="shared" si="8"/>
        <v>0</v>
      </c>
      <c r="Z7" s="10">
        <f t="shared" si="8"/>
        <v>0</v>
      </c>
      <c r="AA7" s="10">
        <f t="shared" si="8"/>
        <v>0</v>
      </c>
      <c r="AB7" s="10">
        <f t="shared" si="8"/>
        <v>0</v>
      </c>
      <c r="AC7" s="10">
        <f t="shared" si="8"/>
        <v>0</v>
      </c>
      <c r="AD7" s="10">
        <f t="shared" si="8"/>
        <v>0</v>
      </c>
      <c r="AE7" s="10">
        <f t="shared" si="8"/>
        <v>0</v>
      </c>
      <c r="AF7" s="10">
        <f t="shared" si="8"/>
        <v>0</v>
      </c>
      <c r="AG7" s="16"/>
      <c r="AH7" s="16"/>
    </row>
    <row r="8" ht="14.25" spans="1:34">
      <c r="A8" s="13">
        <v>550104</v>
      </c>
      <c r="B8" s="14" t="s">
        <v>25</v>
      </c>
      <c r="C8" s="1">
        <f t="shared" si="0"/>
        <v>70</v>
      </c>
      <c r="D8" s="15">
        <f t="shared" si="6"/>
        <v>0</v>
      </c>
      <c r="E8" s="15">
        <f t="shared" si="1"/>
        <v>0</v>
      </c>
      <c r="F8" s="15">
        <f t="shared" si="2"/>
        <v>70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3">
        <v>70</v>
      </c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ht="14.25" spans="1:34">
      <c r="A9" s="13">
        <v>550114</v>
      </c>
      <c r="B9" s="14" t="s">
        <v>26</v>
      </c>
      <c r="C9" s="1">
        <f t="shared" si="0"/>
        <v>20</v>
      </c>
      <c r="D9" s="15">
        <f t="shared" si="6"/>
        <v>0</v>
      </c>
      <c r="E9" s="15">
        <f t="shared" si="1"/>
        <v>0</v>
      </c>
      <c r="F9" s="15">
        <f t="shared" si="2"/>
        <v>20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3">
        <v>20</v>
      </c>
      <c r="R9" s="16"/>
      <c r="S9" s="16"/>
      <c r="T9" s="20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ht="14.25" spans="1:34">
      <c r="A10" s="12" t="s">
        <v>30</v>
      </c>
      <c r="B10" s="12"/>
      <c r="C10" s="10">
        <f t="shared" si="0"/>
        <v>82</v>
      </c>
      <c r="D10" s="10">
        <f t="shared" si="6"/>
        <v>40</v>
      </c>
      <c r="E10" s="10">
        <f t="shared" si="1"/>
        <v>42</v>
      </c>
      <c r="F10" s="10">
        <f t="shared" si="2"/>
        <v>0</v>
      </c>
      <c r="G10" s="12">
        <f>SUM(G11:G12)</f>
        <v>0</v>
      </c>
      <c r="H10" s="12">
        <f t="shared" ref="H10:S10" si="9">SUM(H11:H12)</f>
        <v>0</v>
      </c>
      <c r="I10" s="12">
        <f t="shared" si="9"/>
        <v>5</v>
      </c>
      <c r="J10" s="12">
        <f t="shared" si="9"/>
        <v>5</v>
      </c>
      <c r="K10" s="12">
        <f t="shared" si="9"/>
        <v>0</v>
      </c>
      <c r="L10" s="12">
        <f t="shared" si="9"/>
        <v>0</v>
      </c>
      <c r="M10" s="12">
        <f t="shared" si="9"/>
        <v>0</v>
      </c>
      <c r="N10" s="12">
        <f t="shared" si="9"/>
        <v>0</v>
      </c>
      <c r="O10" s="12">
        <f t="shared" si="9"/>
        <v>0</v>
      </c>
      <c r="P10" s="12">
        <f t="shared" si="9"/>
        <v>0</v>
      </c>
      <c r="Q10" s="12">
        <f t="shared" si="9"/>
        <v>0</v>
      </c>
      <c r="R10" s="12">
        <f t="shared" si="9"/>
        <v>0</v>
      </c>
      <c r="S10" s="12">
        <f t="shared" si="9"/>
        <v>0</v>
      </c>
      <c r="T10" s="12">
        <f t="shared" ref="T10:AF10" si="10">SUM(T11:T12)</f>
        <v>0</v>
      </c>
      <c r="U10" s="12">
        <f t="shared" si="10"/>
        <v>20</v>
      </c>
      <c r="V10" s="12">
        <f t="shared" si="10"/>
        <v>20</v>
      </c>
      <c r="W10" s="12">
        <f t="shared" si="10"/>
        <v>5</v>
      </c>
      <c r="X10" s="12">
        <f t="shared" si="10"/>
        <v>10</v>
      </c>
      <c r="Y10" s="12">
        <f t="shared" si="10"/>
        <v>0</v>
      </c>
      <c r="Z10" s="12">
        <f t="shared" si="10"/>
        <v>0</v>
      </c>
      <c r="AA10" s="12">
        <f t="shared" si="10"/>
        <v>10</v>
      </c>
      <c r="AB10" s="12">
        <f t="shared" si="10"/>
        <v>7</v>
      </c>
      <c r="AC10" s="12">
        <f t="shared" si="10"/>
        <v>0</v>
      </c>
      <c r="AD10" s="12">
        <f t="shared" si="10"/>
        <v>0</v>
      </c>
      <c r="AE10" s="12">
        <f t="shared" si="10"/>
        <v>0</v>
      </c>
      <c r="AF10" s="12">
        <f t="shared" si="10"/>
        <v>0</v>
      </c>
      <c r="AG10" s="16"/>
      <c r="AH10" s="16"/>
    </row>
    <row r="11" ht="14.25" spans="1:34">
      <c r="A11" s="13">
        <v>510203</v>
      </c>
      <c r="B11" s="14" t="s">
        <v>31</v>
      </c>
      <c r="C11" s="1">
        <f t="shared" si="0"/>
        <v>27</v>
      </c>
      <c r="D11" s="15">
        <f t="shared" si="6"/>
        <v>15</v>
      </c>
      <c r="E11" s="15">
        <f t="shared" si="1"/>
        <v>12</v>
      </c>
      <c r="F11" s="15">
        <f t="shared" si="2"/>
        <v>0</v>
      </c>
      <c r="G11" s="16"/>
      <c r="H11" s="16"/>
      <c r="I11" s="13">
        <v>5</v>
      </c>
      <c r="J11" s="13">
        <v>5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3">
        <v>10</v>
      </c>
      <c r="AB11" s="13">
        <v>7</v>
      </c>
      <c r="AC11" s="16"/>
      <c r="AD11" s="16"/>
      <c r="AE11" s="16"/>
      <c r="AF11" s="16"/>
      <c r="AG11" s="16"/>
      <c r="AH11" s="16"/>
    </row>
    <row r="12" ht="14.25" spans="1:34">
      <c r="A12" s="13">
        <v>510205</v>
      </c>
      <c r="B12" s="14" t="s">
        <v>33</v>
      </c>
      <c r="C12" s="1">
        <f t="shared" si="0"/>
        <v>55</v>
      </c>
      <c r="D12" s="15">
        <f t="shared" si="6"/>
        <v>25</v>
      </c>
      <c r="E12" s="15">
        <f t="shared" si="1"/>
        <v>30</v>
      </c>
      <c r="F12" s="15">
        <f t="shared" si="2"/>
        <v>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3">
        <v>20</v>
      </c>
      <c r="V12" s="13">
        <v>20</v>
      </c>
      <c r="W12" s="13">
        <v>5</v>
      </c>
      <c r="X12" s="13">
        <v>10</v>
      </c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ht="14.25" spans="1:34">
      <c r="A13" s="12" t="s">
        <v>80</v>
      </c>
      <c r="B13" s="12"/>
      <c r="C13" s="10">
        <f t="shared" ref="C13:C20" si="11">D13+E13+F13</f>
        <v>40</v>
      </c>
      <c r="D13" s="10">
        <f t="shared" si="6"/>
        <v>20</v>
      </c>
      <c r="E13" s="10">
        <f t="shared" si="1"/>
        <v>20</v>
      </c>
      <c r="F13" s="10">
        <f t="shared" si="2"/>
        <v>0</v>
      </c>
      <c r="G13" s="12">
        <f>SUM(G14:G14)</f>
        <v>0</v>
      </c>
      <c r="H13" s="12">
        <f t="shared" ref="H13:S13" si="12">SUM(H14:H14)</f>
        <v>0</v>
      </c>
      <c r="I13" s="12">
        <f t="shared" si="12"/>
        <v>0</v>
      </c>
      <c r="J13" s="12">
        <f t="shared" si="12"/>
        <v>0</v>
      </c>
      <c r="K13" s="12">
        <f t="shared" si="12"/>
        <v>0</v>
      </c>
      <c r="L13" s="12">
        <f t="shared" si="12"/>
        <v>0</v>
      </c>
      <c r="M13" s="12">
        <f t="shared" si="12"/>
        <v>0</v>
      </c>
      <c r="N13" s="12">
        <f t="shared" si="12"/>
        <v>0</v>
      </c>
      <c r="O13" s="12">
        <f t="shared" si="12"/>
        <v>0</v>
      </c>
      <c r="P13" s="12">
        <f t="shared" si="12"/>
        <v>0</v>
      </c>
      <c r="Q13" s="12">
        <f t="shared" si="12"/>
        <v>0</v>
      </c>
      <c r="R13" s="12">
        <f t="shared" si="12"/>
        <v>0</v>
      </c>
      <c r="S13" s="12">
        <f t="shared" si="12"/>
        <v>0</v>
      </c>
      <c r="T13" s="12">
        <f t="shared" ref="T13:AF13" si="13">SUM(T14:T14)</f>
        <v>0</v>
      </c>
      <c r="U13" s="12">
        <f t="shared" si="13"/>
        <v>20</v>
      </c>
      <c r="V13" s="12">
        <f t="shared" si="13"/>
        <v>20</v>
      </c>
      <c r="W13" s="12">
        <f t="shared" si="13"/>
        <v>0</v>
      </c>
      <c r="X13" s="12">
        <f t="shared" si="13"/>
        <v>0</v>
      </c>
      <c r="Y13" s="12">
        <f t="shared" si="13"/>
        <v>0</v>
      </c>
      <c r="Z13" s="12">
        <f t="shared" si="13"/>
        <v>0</v>
      </c>
      <c r="AA13" s="12">
        <f t="shared" si="13"/>
        <v>0</v>
      </c>
      <c r="AB13" s="12">
        <f t="shared" si="13"/>
        <v>0</v>
      </c>
      <c r="AC13" s="12">
        <f t="shared" si="13"/>
        <v>0</v>
      </c>
      <c r="AD13" s="12">
        <f t="shared" si="13"/>
        <v>0</v>
      </c>
      <c r="AE13" s="12">
        <f t="shared" si="13"/>
        <v>0</v>
      </c>
      <c r="AF13" s="12">
        <f t="shared" si="13"/>
        <v>0</v>
      </c>
      <c r="AG13" s="16"/>
      <c r="AH13" s="16"/>
    </row>
    <row r="14" ht="14.25" spans="1:34">
      <c r="A14" s="13">
        <v>440501</v>
      </c>
      <c r="B14" s="14" t="s">
        <v>41</v>
      </c>
      <c r="C14" s="1">
        <f t="shared" si="11"/>
        <v>40</v>
      </c>
      <c r="D14" s="15">
        <f t="shared" si="6"/>
        <v>20</v>
      </c>
      <c r="E14" s="15">
        <f t="shared" si="1"/>
        <v>20</v>
      </c>
      <c r="F14" s="15">
        <f t="shared" si="2"/>
        <v>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3">
        <v>20</v>
      </c>
      <c r="V14" s="13">
        <v>20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ht="14.25" spans="1:34">
      <c r="A15" s="12" t="s">
        <v>81</v>
      </c>
      <c r="B15" s="12"/>
      <c r="C15" s="10">
        <f t="shared" si="11"/>
        <v>10</v>
      </c>
      <c r="D15" s="10">
        <f t="shared" si="6"/>
        <v>5</v>
      </c>
      <c r="E15" s="10">
        <f t="shared" si="1"/>
        <v>5</v>
      </c>
      <c r="F15" s="10">
        <f t="shared" si="2"/>
        <v>0</v>
      </c>
      <c r="G15" s="12">
        <f>SUM(G16:G16)</f>
        <v>0</v>
      </c>
      <c r="H15" s="12">
        <f t="shared" ref="H15:S15" si="14">SUM(H16:H16)</f>
        <v>0</v>
      </c>
      <c r="I15" s="12">
        <f t="shared" si="14"/>
        <v>5</v>
      </c>
      <c r="J15" s="12">
        <f t="shared" si="14"/>
        <v>5</v>
      </c>
      <c r="K15" s="12">
        <f t="shared" si="14"/>
        <v>0</v>
      </c>
      <c r="L15" s="12">
        <f t="shared" si="14"/>
        <v>0</v>
      </c>
      <c r="M15" s="12">
        <f t="shared" si="14"/>
        <v>0</v>
      </c>
      <c r="N15" s="12">
        <f t="shared" si="14"/>
        <v>0</v>
      </c>
      <c r="O15" s="12">
        <f t="shared" si="14"/>
        <v>0</v>
      </c>
      <c r="P15" s="12">
        <f t="shared" si="14"/>
        <v>0</v>
      </c>
      <c r="Q15" s="12">
        <f t="shared" si="14"/>
        <v>0</v>
      </c>
      <c r="R15" s="12">
        <f t="shared" si="14"/>
        <v>0</v>
      </c>
      <c r="S15" s="12">
        <f t="shared" si="14"/>
        <v>0</v>
      </c>
      <c r="T15" s="12">
        <f t="shared" ref="T15:AF15" si="15">SUM(T16:T16)</f>
        <v>0</v>
      </c>
      <c r="U15" s="12">
        <f t="shared" si="15"/>
        <v>0</v>
      </c>
      <c r="V15" s="12">
        <f t="shared" si="15"/>
        <v>0</v>
      </c>
      <c r="W15" s="12">
        <f t="shared" si="15"/>
        <v>0</v>
      </c>
      <c r="X15" s="12">
        <f t="shared" si="15"/>
        <v>0</v>
      </c>
      <c r="Y15" s="12">
        <f t="shared" si="15"/>
        <v>0</v>
      </c>
      <c r="Z15" s="12">
        <f t="shared" si="15"/>
        <v>0</v>
      </c>
      <c r="AA15" s="12">
        <f t="shared" si="15"/>
        <v>0</v>
      </c>
      <c r="AB15" s="12">
        <f t="shared" si="15"/>
        <v>0</v>
      </c>
      <c r="AC15" s="12">
        <f t="shared" si="15"/>
        <v>0</v>
      </c>
      <c r="AD15" s="12">
        <f t="shared" si="15"/>
        <v>0</v>
      </c>
      <c r="AE15" s="12">
        <f t="shared" si="15"/>
        <v>0</v>
      </c>
      <c r="AF15" s="12">
        <f t="shared" si="15"/>
        <v>0</v>
      </c>
      <c r="AG15" s="16"/>
      <c r="AH15" s="16"/>
    </row>
    <row r="16" ht="14.25" spans="1:34">
      <c r="A16" s="13">
        <v>530802</v>
      </c>
      <c r="B16" s="14" t="s">
        <v>47</v>
      </c>
      <c r="C16" s="1">
        <f t="shared" si="11"/>
        <v>10</v>
      </c>
      <c r="D16" s="15">
        <f t="shared" ref="D16:D24" si="16">G16+I16+K16+M16+O16+R16+U16+W16+Y16+AA16+AC16+AE16</f>
        <v>5</v>
      </c>
      <c r="E16" s="15">
        <f t="shared" si="1"/>
        <v>5</v>
      </c>
      <c r="F16" s="15">
        <f t="shared" si="2"/>
        <v>0</v>
      </c>
      <c r="G16" s="16"/>
      <c r="H16" s="16"/>
      <c r="I16" s="13">
        <v>5</v>
      </c>
      <c r="J16" s="13">
        <v>5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ht="14.25" spans="1:34">
      <c r="A17" s="12" t="s">
        <v>48</v>
      </c>
      <c r="B17" s="12"/>
      <c r="C17" s="10">
        <f t="shared" si="11"/>
        <v>837</v>
      </c>
      <c r="D17" s="10">
        <f t="shared" si="16"/>
        <v>319</v>
      </c>
      <c r="E17" s="10">
        <f t="shared" si="1"/>
        <v>428</v>
      </c>
      <c r="F17" s="10">
        <f t="shared" si="2"/>
        <v>90</v>
      </c>
      <c r="G17" s="12">
        <f>SUM(G18:G20)</f>
        <v>60</v>
      </c>
      <c r="H17" s="12">
        <f t="shared" ref="H17:J17" si="17">SUM(H18:H20)</f>
        <v>90</v>
      </c>
      <c r="I17" s="12">
        <f t="shared" si="17"/>
        <v>15</v>
      </c>
      <c r="J17" s="12">
        <f t="shared" si="17"/>
        <v>15</v>
      </c>
      <c r="K17" s="12">
        <f>K18+K19+K20</f>
        <v>7</v>
      </c>
      <c r="L17" s="12">
        <f>L18+L19+L20</f>
        <v>13</v>
      </c>
      <c r="M17" s="12">
        <f t="shared" ref="M17:S17" si="18">SUM(M18:M20)</f>
        <v>24</v>
      </c>
      <c r="N17" s="12">
        <f t="shared" si="18"/>
        <v>30</v>
      </c>
      <c r="O17" s="12">
        <f t="shared" si="18"/>
        <v>30</v>
      </c>
      <c r="P17" s="12">
        <f t="shared" si="18"/>
        <v>50</v>
      </c>
      <c r="Q17" s="12">
        <f t="shared" si="18"/>
        <v>20</v>
      </c>
      <c r="R17" s="12">
        <f t="shared" si="18"/>
        <v>20</v>
      </c>
      <c r="S17" s="12">
        <f t="shared" si="18"/>
        <v>30</v>
      </c>
      <c r="T17" s="12">
        <f t="shared" ref="T17:AF17" si="19">SUM(T18:T20)</f>
        <v>70</v>
      </c>
      <c r="U17" s="12">
        <f t="shared" si="19"/>
        <v>45</v>
      </c>
      <c r="V17" s="12">
        <f t="shared" si="19"/>
        <v>35</v>
      </c>
      <c r="W17" s="12">
        <f t="shared" si="19"/>
        <v>6</v>
      </c>
      <c r="X17" s="12">
        <f t="shared" si="19"/>
        <v>9</v>
      </c>
      <c r="Y17" s="12">
        <f t="shared" si="19"/>
        <v>40</v>
      </c>
      <c r="Z17" s="12">
        <f t="shared" si="19"/>
        <v>60</v>
      </c>
      <c r="AA17" s="12">
        <f t="shared" si="19"/>
        <v>12</v>
      </c>
      <c r="AB17" s="12">
        <f t="shared" si="19"/>
        <v>6</v>
      </c>
      <c r="AC17" s="12">
        <f t="shared" si="19"/>
        <v>40</v>
      </c>
      <c r="AD17" s="12">
        <f t="shared" si="19"/>
        <v>60</v>
      </c>
      <c r="AE17" s="12">
        <f t="shared" si="19"/>
        <v>20</v>
      </c>
      <c r="AF17" s="12">
        <f t="shared" si="19"/>
        <v>30</v>
      </c>
      <c r="AG17" s="16"/>
      <c r="AH17" s="16"/>
    </row>
    <row r="18" ht="14.25" spans="1:34">
      <c r="A18" s="13">
        <v>550102</v>
      </c>
      <c r="B18" s="14" t="s">
        <v>49</v>
      </c>
      <c r="C18" s="1">
        <f t="shared" si="11"/>
        <v>296</v>
      </c>
      <c r="D18" s="15">
        <f t="shared" si="16"/>
        <v>88</v>
      </c>
      <c r="E18" s="15">
        <f t="shared" si="1"/>
        <v>138</v>
      </c>
      <c r="F18" s="15">
        <f t="shared" si="2"/>
        <v>70</v>
      </c>
      <c r="G18" s="13">
        <v>20</v>
      </c>
      <c r="H18" s="13">
        <v>30</v>
      </c>
      <c r="I18" s="13">
        <v>5</v>
      </c>
      <c r="J18" s="13">
        <v>5</v>
      </c>
      <c r="K18" s="14">
        <v>3</v>
      </c>
      <c r="L18" s="14">
        <v>5</v>
      </c>
      <c r="M18" s="13">
        <v>8</v>
      </c>
      <c r="N18" s="13">
        <v>10</v>
      </c>
      <c r="O18" s="13">
        <v>10</v>
      </c>
      <c r="P18" s="13">
        <v>20</v>
      </c>
      <c r="Q18" s="13"/>
      <c r="R18" s="13">
        <v>10</v>
      </c>
      <c r="S18" s="13">
        <v>15</v>
      </c>
      <c r="T18" s="13">
        <v>70</v>
      </c>
      <c r="U18" s="21"/>
      <c r="V18" s="21"/>
      <c r="W18" s="13">
        <v>2</v>
      </c>
      <c r="X18" s="13">
        <v>3</v>
      </c>
      <c r="Y18" s="13">
        <v>15</v>
      </c>
      <c r="Z18" s="13">
        <v>20</v>
      </c>
      <c r="AA18" s="13">
        <v>0</v>
      </c>
      <c r="AB18" s="13">
        <v>0</v>
      </c>
      <c r="AC18" s="13">
        <v>10</v>
      </c>
      <c r="AD18" s="13">
        <v>20</v>
      </c>
      <c r="AE18" s="13">
        <v>5</v>
      </c>
      <c r="AF18" s="13">
        <v>10</v>
      </c>
      <c r="AG18" s="16"/>
      <c r="AH18" s="16"/>
    </row>
    <row r="19" ht="14.25" spans="1:34">
      <c r="A19" s="13">
        <v>550116</v>
      </c>
      <c r="B19" s="14" t="s">
        <v>50</v>
      </c>
      <c r="C19" s="1">
        <f t="shared" si="11"/>
        <v>282</v>
      </c>
      <c r="D19" s="15">
        <f t="shared" si="16"/>
        <v>118</v>
      </c>
      <c r="E19" s="15">
        <f t="shared" si="1"/>
        <v>144</v>
      </c>
      <c r="F19" s="15">
        <f t="shared" si="2"/>
        <v>20</v>
      </c>
      <c r="G19" s="13">
        <v>20</v>
      </c>
      <c r="H19" s="13">
        <v>30</v>
      </c>
      <c r="I19" s="13">
        <v>5</v>
      </c>
      <c r="J19" s="13">
        <v>5</v>
      </c>
      <c r="K19" s="14">
        <v>2</v>
      </c>
      <c r="L19" s="14">
        <v>3</v>
      </c>
      <c r="M19" s="13">
        <v>8</v>
      </c>
      <c r="N19" s="13">
        <v>10</v>
      </c>
      <c r="O19" s="13">
        <v>15</v>
      </c>
      <c r="P19" s="13">
        <v>20</v>
      </c>
      <c r="Q19" s="13">
        <v>20</v>
      </c>
      <c r="R19" s="21"/>
      <c r="S19" s="21"/>
      <c r="T19" s="13"/>
      <c r="U19" s="13">
        <v>20</v>
      </c>
      <c r="V19" s="13">
        <v>20</v>
      </c>
      <c r="W19" s="13">
        <v>2</v>
      </c>
      <c r="X19" s="13">
        <v>3</v>
      </c>
      <c r="Y19" s="13">
        <v>10</v>
      </c>
      <c r="Z19" s="13">
        <v>20</v>
      </c>
      <c r="AA19" s="13">
        <v>6</v>
      </c>
      <c r="AB19" s="13">
        <v>3</v>
      </c>
      <c r="AC19" s="13">
        <v>20</v>
      </c>
      <c r="AD19" s="13">
        <v>20</v>
      </c>
      <c r="AE19" s="13">
        <v>10</v>
      </c>
      <c r="AF19" s="13">
        <v>10</v>
      </c>
      <c r="AG19" s="16"/>
      <c r="AH19" s="16"/>
    </row>
    <row r="20" ht="14.25" spans="1:34">
      <c r="A20" s="13">
        <v>550103</v>
      </c>
      <c r="B20" s="13" t="s">
        <v>51</v>
      </c>
      <c r="C20" s="1">
        <f t="shared" si="11"/>
        <v>259</v>
      </c>
      <c r="D20" s="15">
        <f t="shared" si="16"/>
        <v>113</v>
      </c>
      <c r="E20" s="15">
        <f t="shared" si="1"/>
        <v>146</v>
      </c>
      <c r="F20" s="15">
        <f t="shared" si="2"/>
        <v>0</v>
      </c>
      <c r="G20" s="13">
        <v>20</v>
      </c>
      <c r="H20" s="13">
        <v>30</v>
      </c>
      <c r="I20" s="13">
        <v>5</v>
      </c>
      <c r="J20" s="13">
        <v>5</v>
      </c>
      <c r="K20" s="14">
        <v>2</v>
      </c>
      <c r="L20" s="14">
        <v>5</v>
      </c>
      <c r="M20" s="13">
        <v>8</v>
      </c>
      <c r="N20" s="13">
        <v>10</v>
      </c>
      <c r="O20" s="13">
        <v>5</v>
      </c>
      <c r="P20" s="13">
        <v>10</v>
      </c>
      <c r="Q20" s="13"/>
      <c r="R20" s="13">
        <v>10</v>
      </c>
      <c r="S20" s="13">
        <v>15</v>
      </c>
      <c r="T20" s="13"/>
      <c r="U20" s="13">
        <v>25</v>
      </c>
      <c r="V20" s="13">
        <v>15</v>
      </c>
      <c r="W20" s="13">
        <v>2</v>
      </c>
      <c r="X20" s="13">
        <v>3</v>
      </c>
      <c r="Y20" s="13">
        <v>15</v>
      </c>
      <c r="Z20" s="13">
        <v>20</v>
      </c>
      <c r="AA20" s="13">
        <v>6</v>
      </c>
      <c r="AB20" s="13">
        <v>3</v>
      </c>
      <c r="AC20" s="13">
        <v>10</v>
      </c>
      <c r="AD20" s="13">
        <v>20</v>
      </c>
      <c r="AE20" s="13">
        <v>5</v>
      </c>
      <c r="AF20" s="13">
        <v>10</v>
      </c>
      <c r="AG20" s="16"/>
      <c r="AH20" s="16"/>
    </row>
    <row r="21" ht="14.25" spans="1:34">
      <c r="A21" s="12" t="s">
        <v>53</v>
      </c>
      <c r="B21" s="12"/>
      <c r="C21" s="10">
        <f t="shared" ref="C21:C24" si="20">D21+E21+F21</f>
        <v>220</v>
      </c>
      <c r="D21" s="10">
        <f t="shared" si="16"/>
        <v>109</v>
      </c>
      <c r="E21" s="10">
        <f t="shared" si="1"/>
        <v>111</v>
      </c>
      <c r="F21" s="10">
        <f t="shared" si="2"/>
        <v>0</v>
      </c>
      <c r="G21" s="12"/>
      <c r="H21" s="12"/>
      <c r="I21" s="12"/>
      <c r="J21" s="12"/>
      <c r="K21" s="12"/>
      <c r="L21" s="12"/>
      <c r="M21" s="12"/>
      <c r="N21" s="12"/>
      <c r="O21" s="12">
        <f>SUM(O22:O24)</f>
        <v>35</v>
      </c>
      <c r="P21" s="12">
        <f>SUM(P22:P24)</f>
        <v>35</v>
      </c>
      <c r="Q21" s="12"/>
      <c r="R21" s="12">
        <f>R22+R23+R24</f>
        <v>30</v>
      </c>
      <c r="S21" s="12">
        <f>S22+S23+S24</f>
        <v>30</v>
      </c>
      <c r="T21" s="12"/>
      <c r="U21" s="12">
        <v>0</v>
      </c>
      <c r="V21" s="12">
        <v>0</v>
      </c>
      <c r="W21" s="12">
        <f>W22+W23+W24</f>
        <v>34</v>
      </c>
      <c r="X21" s="12">
        <f>X22+X23+X24</f>
        <v>36</v>
      </c>
      <c r="Y21" s="12"/>
      <c r="Z21" s="12"/>
      <c r="AA21" s="12">
        <f>AA22+AA23</f>
        <v>10</v>
      </c>
      <c r="AB21" s="12">
        <f>+AB22+AB23</f>
        <v>10</v>
      </c>
      <c r="AC21" s="12"/>
      <c r="AD21" s="12"/>
      <c r="AE21" s="12"/>
      <c r="AF21" s="12"/>
      <c r="AG21" s="16"/>
      <c r="AH21" s="16"/>
    </row>
    <row r="22" ht="14.25" spans="1:34">
      <c r="A22" s="13">
        <v>510301</v>
      </c>
      <c r="B22" s="14" t="s">
        <v>54</v>
      </c>
      <c r="C22" s="1">
        <f t="shared" si="20"/>
        <v>85</v>
      </c>
      <c r="D22" s="15">
        <f t="shared" si="16"/>
        <v>42</v>
      </c>
      <c r="E22" s="15">
        <f t="shared" si="1"/>
        <v>43</v>
      </c>
      <c r="F22" s="15">
        <f t="shared" si="2"/>
        <v>0</v>
      </c>
      <c r="G22" s="13"/>
      <c r="H22" s="13"/>
      <c r="I22" s="13"/>
      <c r="J22" s="13"/>
      <c r="K22" s="14"/>
      <c r="L22" s="14"/>
      <c r="M22" s="13"/>
      <c r="N22" s="13"/>
      <c r="O22" s="13">
        <v>15</v>
      </c>
      <c r="P22" s="13">
        <v>15</v>
      </c>
      <c r="Q22" s="13"/>
      <c r="R22" s="13">
        <v>10</v>
      </c>
      <c r="S22" s="13">
        <v>10</v>
      </c>
      <c r="T22" s="13"/>
      <c r="U22" s="13"/>
      <c r="V22" s="13"/>
      <c r="W22" s="13">
        <v>12</v>
      </c>
      <c r="X22" s="13">
        <v>13</v>
      </c>
      <c r="Y22" s="13"/>
      <c r="Z22" s="13"/>
      <c r="AA22" s="13">
        <v>5</v>
      </c>
      <c r="AB22" s="13">
        <v>5</v>
      </c>
      <c r="AC22" s="13"/>
      <c r="AD22" s="13"/>
      <c r="AE22" s="13"/>
      <c r="AF22" s="13"/>
      <c r="AG22" s="16"/>
      <c r="AH22" s="16"/>
    </row>
    <row r="23" ht="14.25" spans="1:34">
      <c r="A23" s="13">
        <v>510302</v>
      </c>
      <c r="B23" s="14" t="s">
        <v>55</v>
      </c>
      <c r="C23" s="1">
        <f t="shared" si="20"/>
        <v>75</v>
      </c>
      <c r="D23" s="15">
        <f t="shared" si="16"/>
        <v>37</v>
      </c>
      <c r="E23" s="15">
        <f t="shared" si="1"/>
        <v>38</v>
      </c>
      <c r="F23" s="15">
        <f t="shared" si="2"/>
        <v>0</v>
      </c>
      <c r="G23" s="13"/>
      <c r="H23" s="13"/>
      <c r="I23" s="13"/>
      <c r="J23" s="13"/>
      <c r="K23" s="14"/>
      <c r="L23" s="14"/>
      <c r="M23" s="13"/>
      <c r="N23" s="13"/>
      <c r="O23" s="13">
        <v>10</v>
      </c>
      <c r="P23" s="13">
        <v>10</v>
      </c>
      <c r="Q23" s="13"/>
      <c r="R23" s="13">
        <v>10</v>
      </c>
      <c r="S23" s="13">
        <v>10</v>
      </c>
      <c r="T23" s="13"/>
      <c r="U23" s="13"/>
      <c r="V23" s="13"/>
      <c r="W23" s="13">
        <v>12</v>
      </c>
      <c r="X23" s="13">
        <v>13</v>
      </c>
      <c r="Y23" s="13"/>
      <c r="Z23" s="13"/>
      <c r="AA23" s="13">
        <v>5</v>
      </c>
      <c r="AB23" s="13">
        <v>5</v>
      </c>
      <c r="AC23" s="13"/>
      <c r="AD23" s="13"/>
      <c r="AE23" s="13"/>
      <c r="AF23" s="13"/>
      <c r="AG23" s="16"/>
      <c r="AH23" s="16"/>
    </row>
    <row r="24" ht="14.25" spans="1:34">
      <c r="A24" s="13">
        <v>510307</v>
      </c>
      <c r="B24" s="13" t="s">
        <v>56</v>
      </c>
      <c r="C24" s="1">
        <f t="shared" si="20"/>
        <v>60</v>
      </c>
      <c r="D24" s="15">
        <f t="shared" si="16"/>
        <v>30</v>
      </c>
      <c r="E24" s="15">
        <f t="shared" si="1"/>
        <v>30</v>
      </c>
      <c r="F24" s="15">
        <f t="shared" si="2"/>
        <v>0</v>
      </c>
      <c r="G24" s="13"/>
      <c r="H24" s="13"/>
      <c r="I24" s="13"/>
      <c r="J24" s="13"/>
      <c r="K24" s="14"/>
      <c r="L24" s="14"/>
      <c r="M24" s="13"/>
      <c r="N24" s="13"/>
      <c r="O24" s="13">
        <v>10</v>
      </c>
      <c r="P24" s="13">
        <v>10</v>
      </c>
      <c r="Q24" s="13"/>
      <c r="R24" s="13">
        <v>10</v>
      </c>
      <c r="S24" s="13">
        <v>10</v>
      </c>
      <c r="T24" s="13"/>
      <c r="U24" s="13"/>
      <c r="V24" s="13"/>
      <c r="W24" s="13">
        <v>10</v>
      </c>
      <c r="X24" s="13">
        <v>10</v>
      </c>
      <c r="Y24" s="13"/>
      <c r="Z24" s="13"/>
      <c r="AA24" s="13"/>
      <c r="AB24" s="13"/>
      <c r="AC24" s="13"/>
      <c r="AD24" s="13"/>
      <c r="AE24" s="13"/>
      <c r="AF24" s="13"/>
      <c r="AG24" s="16"/>
      <c r="AH24" s="16"/>
    </row>
  </sheetData>
  <mergeCells count="28">
    <mergeCell ref="D3:Z3"/>
    <mergeCell ref="AA3:AF3"/>
    <mergeCell ref="D4:F4"/>
    <mergeCell ref="G4:H4"/>
    <mergeCell ref="I4:J4"/>
    <mergeCell ref="K4:L4"/>
    <mergeCell ref="M4:N4"/>
    <mergeCell ref="O4:P4"/>
    <mergeCell ref="Q4:S4"/>
    <mergeCell ref="T4:V4"/>
    <mergeCell ref="W4:X4"/>
    <mergeCell ref="Y4:Z4"/>
    <mergeCell ref="AA4:AB4"/>
    <mergeCell ref="AC4:AD4"/>
    <mergeCell ref="AE4:AF4"/>
    <mergeCell ref="A6:B6"/>
    <mergeCell ref="A7:B7"/>
    <mergeCell ref="A10:B10"/>
    <mergeCell ref="A13:B13"/>
    <mergeCell ref="A15:B15"/>
    <mergeCell ref="A17:B17"/>
    <mergeCell ref="A21:B21"/>
    <mergeCell ref="A1:A5"/>
    <mergeCell ref="B1:B5"/>
    <mergeCell ref="C1:C5"/>
    <mergeCell ref="AG1:AG4"/>
    <mergeCell ref="AH1:AH4"/>
    <mergeCell ref="D1:AF2"/>
  </mergeCells>
  <conditionalFormatting sqref="C10">
    <cfRule type="cellIs" dxfId="0" priority="6" operator="equal">
      <formula>0</formula>
    </cfRule>
  </conditionalFormatting>
  <conditionalFormatting sqref="C13">
    <cfRule type="cellIs" dxfId="0" priority="5" operator="equal">
      <formula>0</formula>
    </cfRule>
  </conditionalFormatting>
  <conditionalFormatting sqref="G13:AF13">
    <cfRule type="cellIs" dxfId="0" priority="56" operator="equal">
      <formula>0</formula>
    </cfRule>
    <cfRule type="cellIs" dxfId="0" priority="57" operator="equal">
      <formula>0</formula>
    </cfRule>
  </conditionalFormatting>
  <conditionalFormatting sqref="E14">
    <cfRule type="cellIs" dxfId="0" priority="16" operator="equal">
      <formula>0</formula>
    </cfRule>
    <cfRule type="cellIs" dxfId="0" priority="15" operator="equal">
      <formula>0</formula>
    </cfRule>
  </conditionalFormatting>
  <conditionalFormatting sqref="C15">
    <cfRule type="cellIs" dxfId="0" priority="4" operator="equal">
      <formula>0</formula>
    </cfRule>
  </conditionalFormatting>
  <conditionalFormatting sqref="G15:AF15">
    <cfRule type="cellIs" dxfId="0" priority="54" operator="equal">
      <formula>0</formula>
    </cfRule>
    <cfRule type="cellIs" dxfId="0" priority="55" operator="equal">
      <formula>0</formula>
    </cfRule>
  </conditionalFormatting>
  <conditionalFormatting sqref="E16">
    <cfRule type="cellIs" dxfId="0" priority="14" operator="equal">
      <formula>0</formula>
    </cfRule>
    <cfRule type="cellIs" dxfId="0" priority="13" operator="equal">
      <formula>0</formula>
    </cfRule>
  </conditionalFormatting>
  <conditionalFormatting sqref="C17">
    <cfRule type="cellIs" dxfId="0" priority="3" operator="equal">
      <formula>0</formula>
    </cfRule>
  </conditionalFormatting>
  <conditionalFormatting sqref="K17:L17">
    <cfRule type="cellIs" dxfId="0" priority="44" operator="equal">
      <formula>0</formula>
    </cfRule>
    <cfRule type="cellIs" dxfId="0" priority="45" operator="equal">
      <formula>0</formula>
    </cfRule>
  </conditionalFormatting>
  <conditionalFormatting sqref="K18:L18">
    <cfRule type="cellIs" dxfId="0" priority="48" operator="equal">
      <formula>0</formula>
    </cfRule>
    <cfRule type="cellIs" dxfId="0" priority="51" operator="equal">
      <formula>0</formula>
    </cfRule>
  </conditionalFormatting>
  <conditionalFormatting sqref="K19:L19">
    <cfRule type="cellIs" dxfId="0" priority="47" operator="equal">
      <formula>0</formula>
    </cfRule>
    <cfRule type="cellIs" dxfId="0" priority="50" operator="equal">
      <formula>0</formula>
    </cfRule>
  </conditionalFormatting>
  <conditionalFormatting sqref="K20:L20">
    <cfRule type="cellIs" dxfId="0" priority="46" operator="equal">
      <formula>0</formula>
    </cfRule>
    <cfRule type="cellIs" dxfId="0" priority="49" operator="equal">
      <formula>0</formula>
    </cfRule>
  </conditionalFormatting>
  <conditionalFormatting sqref="C21">
    <cfRule type="cellIs" dxfId="0" priority="2" operator="equal">
      <formula>0</formula>
    </cfRule>
  </conditionalFormatting>
  <conditionalFormatting sqref="K21:L21">
    <cfRule type="cellIs" dxfId="0" priority="32" operator="equal">
      <formula>0</formula>
    </cfRule>
    <cfRule type="cellIs" dxfId="0" priority="33" operator="equal">
      <formula>0</formula>
    </cfRule>
  </conditionalFormatting>
  <conditionalFormatting sqref="U21:V21">
    <cfRule type="cellIs" dxfId="0" priority="28" operator="equal">
      <formula>0</formula>
    </cfRule>
    <cfRule type="cellIs" dxfId="0" priority="29" operator="equal">
      <formula>0</formula>
    </cfRule>
  </conditionalFormatting>
  <conditionalFormatting sqref="K22:L22">
    <cfRule type="cellIs" dxfId="0" priority="36" operator="equal">
      <formula>0</formula>
    </cfRule>
    <cfRule type="cellIs" dxfId="0" priority="39" operator="equal">
      <formula>0</formula>
    </cfRule>
  </conditionalFormatting>
  <conditionalFormatting sqref="K23:L23">
    <cfRule type="cellIs" dxfId="0" priority="35" operator="equal">
      <formula>0</formula>
    </cfRule>
    <cfRule type="cellIs" dxfId="0" priority="38" operator="equal">
      <formula>0</formula>
    </cfRule>
  </conditionalFormatting>
  <conditionalFormatting sqref="K24:L24">
    <cfRule type="cellIs" dxfId="0" priority="34" operator="equal">
      <formula>0</formula>
    </cfRule>
    <cfRule type="cellIs" dxfId="0" priority="37" operator="equal">
      <formula>0</formula>
    </cfRule>
  </conditionalFormatting>
  <conditionalFormatting sqref="C22:C24">
    <cfRule type="cellIs" dxfId="0" priority="1" operator="equal">
      <formula>0</formula>
    </cfRule>
  </conditionalFormatting>
  <conditionalFormatting sqref="E8:E9">
    <cfRule type="cellIs" dxfId="0" priority="20" operator="equal">
      <formula>0</formula>
    </cfRule>
    <cfRule type="cellIs" dxfId="0" priority="19" operator="equal">
      <formula>0</formula>
    </cfRule>
  </conditionalFormatting>
  <conditionalFormatting sqref="E11:E12">
    <cfRule type="cellIs" dxfId="0" priority="18" operator="equal">
      <formula>0</formula>
    </cfRule>
    <cfRule type="cellIs" dxfId="0" priority="17" operator="equal">
      <formula>0</formula>
    </cfRule>
  </conditionalFormatting>
  <conditionalFormatting sqref="E18:E20">
    <cfRule type="cellIs" dxfId="0" priority="12" operator="equal">
      <formula>0</formula>
    </cfRule>
    <cfRule type="cellIs" dxfId="0" priority="11" operator="equal">
      <formula>0</formula>
    </cfRule>
  </conditionalFormatting>
  <conditionalFormatting sqref="E22:E24">
    <cfRule type="cellIs" dxfId="0" priority="10" operator="equal">
      <formula>0</formula>
    </cfRule>
    <cfRule type="cellIs" dxfId="0" priority="9" operator="equal">
      <formula>0</formula>
    </cfRule>
  </conditionalFormatting>
  <conditionalFormatting sqref="F8:F24">
    <cfRule type="cellIs" dxfId="0" priority="8" operator="equal">
      <formula>0</formula>
    </cfRule>
    <cfRule type="cellIs" dxfId="0" priority="7" operator="equal">
      <formula>0</formula>
    </cfRule>
  </conditionalFormatting>
  <conditionalFormatting sqref="C6:F7 C8:D9 C16 C18:C20 C11:C12 C14 G6:AF12 G18:J20 M18:AF20 G16:AF16 G14:AF14">
    <cfRule type="cellIs" dxfId="0" priority="58" operator="equal">
      <formula>0</formula>
    </cfRule>
  </conditionalFormatting>
  <conditionalFormatting sqref="D6:F7 D8:D9 G6:AF12 G16:AF16 M18:AF20 G18:J20 G14:AF14">
    <cfRule type="cellIs" dxfId="0" priority="59" operator="equal">
      <formula>0</formula>
    </cfRule>
  </conditionalFormatting>
  <conditionalFormatting sqref="D10:E10 D11:D12 D13:E13 D14 D15:E15 D16 D17:E17 D18:D20 D21:E21 D22:D24">
    <cfRule type="cellIs" dxfId="0" priority="26" operator="equal">
      <formula>0</formula>
    </cfRule>
    <cfRule type="cellIs" dxfId="0" priority="27" operator="equal">
      <formula>0</formula>
    </cfRule>
  </conditionalFormatting>
  <conditionalFormatting sqref="M17:AF17 G17:J17">
    <cfRule type="cellIs" dxfId="0" priority="52" operator="equal">
      <formula>0</formula>
    </cfRule>
    <cfRule type="cellIs" dxfId="0" priority="53" operator="equal">
      <formula>0</formula>
    </cfRule>
  </conditionalFormatting>
  <conditionalFormatting sqref="M21:T21 W21:AF21 G21:J21">
    <cfRule type="cellIs" dxfId="0" priority="40" operator="equal">
      <formula>0</formula>
    </cfRule>
    <cfRule type="cellIs" dxfId="0" priority="41" operator="equal">
      <formula>0</formula>
    </cfRule>
  </conditionalFormatting>
  <conditionalFormatting sqref="G22:J24 W22:AF24 M22:T24">
    <cfRule type="cellIs" dxfId="0" priority="42" operator="equal">
      <formula>0</formula>
    </cfRule>
    <cfRule type="cellIs" dxfId="0" priority="43" operator="equal">
      <formula>0</formula>
    </cfRule>
  </conditionalFormatting>
  <conditionalFormatting sqref="U22:V24">
    <cfRule type="cellIs" dxfId="0" priority="30" operator="equal">
      <formula>0</formula>
    </cfRule>
    <cfRule type="cellIs" dxfId="0" priority="31" operator="equal">
      <formula>0</formula>
    </cfRule>
  </conditionalFormatting>
  <pageMargins left="1.25972222222222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全年计划</vt:lpstr>
      <vt:lpstr>省外定稿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LYA-AL00</dc:creator>
  <cp:lastModifiedBy>门徒</cp:lastModifiedBy>
  <dcterms:created xsi:type="dcterms:W3CDTF">2006-09-15T16:00:00Z</dcterms:created>
  <dcterms:modified xsi:type="dcterms:W3CDTF">2022-07-12T02:16:51Z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81D8CBDC7EB247BEA1E5D25BAED7DF04</vt:lpwstr>
  </property>
</Properties>
</file>